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24000" windowHeight="9645" activeTab="1"/>
  </bookViews>
  <sheets>
    <sheet name="Раздел 1" sheetId="4" r:id="rId1"/>
    <sheet name="Раздел 2" sheetId="6" r:id="rId2"/>
  </sheets>
  <definedNames>
    <definedName name="_xlnm.Print_Titles" localSheetId="0">'Раздел 1'!$22:$24</definedName>
    <definedName name="_xlnm.Print_Titles" localSheetId="1">'Раздел 2'!$3:$5</definedName>
    <definedName name="_xlnm.Print_Area" localSheetId="0">'Раздел 1'!$A$1:$K$115</definedName>
    <definedName name="_xlnm.Print_Area" localSheetId="1">'Раздел 2'!$A$1:$O$80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19" i="6" l="1"/>
  <c r="L36" i="6" l="1"/>
  <c r="L14" i="6" s="1"/>
  <c r="L42" i="6" l="1"/>
  <c r="L6" i="6"/>
  <c r="L24" i="6"/>
  <c r="M37" i="6" l="1"/>
  <c r="M36" i="6" s="1"/>
  <c r="N37" i="6"/>
  <c r="N36" i="6" s="1"/>
  <c r="M15" i="6"/>
  <c r="M19" i="6"/>
  <c r="M18" i="6" s="1"/>
  <c r="N19" i="6"/>
  <c r="N18" i="6" s="1"/>
  <c r="M14" i="6" l="1"/>
  <c r="N47" i="6" l="1"/>
  <c r="M47" i="6"/>
  <c r="L47" i="6"/>
  <c r="O47" i="6"/>
  <c r="O43" i="6"/>
  <c r="O37" i="6"/>
  <c r="O36" i="6" s="1"/>
  <c r="I29" i="4" l="1"/>
  <c r="J29" i="4"/>
  <c r="M33" i="6"/>
  <c r="N33" i="6"/>
  <c r="O33" i="6"/>
  <c r="L33" i="6"/>
  <c r="M30" i="6"/>
  <c r="N30" i="6"/>
  <c r="O30" i="6"/>
  <c r="L30" i="6"/>
  <c r="O18" i="6"/>
  <c r="N15" i="6"/>
  <c r="N14" i="6" s="1"/>
  <c r="O15" i="6"/>
  <c r="O14" i="6" s="1"/>
  <c r="L44" i="6"/>
  <c r="I97" i="4"/>
  <c r="J97" i="4"/>
  <c r="H97" i="4"/>
  <c r="I93" i="4"/>
  <c r="J93" i="4"/>
  <c r="H93" i="4"/>
  <c r="I90" i="4"/>
  <c r="J90" i="4"/>
  <c r="H90" i="4"/>
  <c r="I84" i="4"/>
  <c r="J84" i="4"/>
  <c r="I81" i="4"/>
  <c r="J81" i="4"/>
  <c r="H81" i="4"/>
  <c r="I74" i="4"/>
  <c r="J74" i="4"/>
  <c r="H74" i="4"/>
  <c r="I70" i="4"/>
  <c r="J70" i="4"/>
  <c r="H70" i="4"/>
  <c r="I55" i="4"/>
  <c r="J55" i="4"/>
  <c r="I64" i="4"/>
  <c r="J64" i="4"/>
  <c r="H64" i="4"/>
  <c r="I34" i="4"/>
  <c r="J34" i="4"/>
  <c r="O6" i="6" l="1"/>
  <c r="N46" i="6"/>
  <c r="N42" i="6" s="1"/>
  <c r="M6" i="6"/>
  <c r="M45" i="6"/>
  <c r="M42" i="6" s="1"/>
  <c r="N6" i="6"/>
  <c r="O42" i="6"/>
  <c r="J54" i="4"/>
  <c r="I54" i="4"/>
  <c r="J27" i="4"/>
  <c r="I27" i="4"/>
</calcChain>
</file>

<file path=xl/sharedStrings.xml><?xml version="1.0" encoding="utf-8"?>
<sst xmlns="http://schemas.openxmlformats.org/spreadsheetml/2006/main" count="465" uniqueCount="294">
  <si>
    <t>Наименование показателя</t>
  </si>
  <si>
    <t>Код строки</t>
  </si>
  <si>
    <t>прочие выплаты персоналу, в том числе компенсационного характера</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</si>
  <si>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</si>
  <si>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</si>
  <si>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х</t>
  </si>
  <si>
    <t>0001</t>
  </si>
  <si>
    <t>0002</t>
  </si>
  <si>
    <t>иные налоги (включаемые в состав расходов) в бюджеты бюджетной системы Российской Федерации, а также государственная пошлина</t>
  </si>
  <si>
    <t>из них:
налог на имущество организаций и земельный налог</t>
  </si>
  <si>
    <t>за пределами 
 планового периода</t>
  </si>
  <si>
    <t>Коды</t>
  </si>
  <si>
    <t>Дата</t>
  </si>
  <si>
    <t>по Сводному реестру</t>
  </si>
  <si>
    <t>ИНН</t>
  </si>
  <si>
    <t>КПП</t>
  </si>
  <si>
    <t>Единица измерения: руб</t>
  </si>
  <si>
    <t>по ОКЕИ</t>
  </si>
  <si>
    <t>глава по БК</t>
  </si>
  <si>
    <t xml:space="preserve">Сумма </t>
  </si>
  <si>
    <t>(наименование органа - учредителя (учреждения)</t>
  </si>
  <si>
    <t>социальные и иные выплаты населению, всего</t>
  </si>
  <si>
    <t>уплата налогов, сборов и иных платежей, всего</t>
  </si>
  <si>
    <t>субсидии на осуществление капитальных вложений</t>
  </si>
  <si>
    <t>доходы от операций с активами, всего</t>
  </si>
  <si>
    <t>иные выплаты, за исключением фонда оплаты труда учреждения, для выполнения отдельных полномочий</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</si>
  <si>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</si>
  <si>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в том числе:
оплата труда</t>
  </si>
  <si>
    <t>(подпись)                      (расшифровка подписи)</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</si>
  <si>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</si>
  <si>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</si>
  <si>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доходы от оказания услуг, работ, компенсации затрат учреждений, всего</t>
  </si>
  <si>
    <t>Раздел 1.  Поступления и выплаты</t>
  </si>
  <si>
    <t>1000</t>
  </si>
  <si>
    <t>безвозмездные перечисления организациям и физическим лицам, всего</t>
  </si>
  <si>
    <t>закупку товаров, работ, услуг в целях капитального ремонта государственного (муниципального) имущества</t>
  </si>
  <si>
    <t>капитальные вложения в объекты государственной (муниципальной) собственности, всего</t>
  </si>
  <si>
    <t>поступление средств от погашения предоставленных ранее ссуд, кредитов</t>
  </si>
  <si>
    <t>предоставление ссуд, кредитов (заимствований)</t>
  </si>
  <si>
    <t>возврат ссуд, кредитов (заимствований)</t>
  </si>
  <si>
    <t>получение ссуд, кредитов (заимствований)</t>
  </si>
  <si>
    <t>из них:
гранты, предоставляемые бюджетным учреждениям</t>
  </si>
  <si>
    <t>гранты, предоставляемые автономным учреждениям</t>
  </si>
  <si>
    <t>иные выплаты населению</t>
  </si>
  <si>
    <t>вложение денежных средств в векселя, облигации и иные ценные бумаги (кроме акций)</t>
  </si>
  <si>
    <t>выплата стипендий, осуществление иных расходов на социальную поддержку обучающихся за счет средств стипендиального фонда</t>
  </si>
  <si>
    <t>________________________________________________________________</t>
  </si>
  <si>
    <t>266100</t>
  </si>
  <si>
    <t>в том числе по году начала закупки:</t>
  </si>
  <si>
    <t>266000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</si>
  <si>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</si>
  <si>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3.</t>
  </si>
  <si>
    <t>265100</t>
  </si>
  <si>
    <t>265000</t>
  </si>
  <si>
    <t>2.</t>
  </si>
  <si>
    <t>264520</t>
  </si>
  <si>
    <t>в соответствии с Федеральным законом  № 223-ФЗ</t>
  </si>
  <si>
    <t>1.4.5.2.</t>
  </si>
  <si>
    <t>264510</t>
  </si>
  <si>
    <t>в том числе:
в соответствии с Федеральным законом № 44-ФЗ</t>
  </si>
  <si>
    <t>1.4.5.1.</t>
  </si>
  <si>
    <t>264500</t>
  </si>
  <si>
    <t>1.4.5.</t>
  </si>
  <si>
    <t>264420</t>
  </si>
  <si>
    <t>1.4.4.2.</t>
  </si>
  <si>
    <t>264410</t>
  </si>
  <si>
    <t xml:space="preserve">в том числе:
в соответствии с Федеральным законом № 44-ФЗ </t>
  </si>
  <si>
    <t>1.4.4.1.</t>
  </si>
  <si>
    <t>264400</t>
  </si>
  <si>
    <t>1.4.4.</t>
  </si>
  <si>
    <t>264300</t>
  </si>
  <si>
    <t>1.4.3.</t>
  </si>
  <si>
    <t>264220</t>
  </si>
  <si>
    <t>264210</t>
  </si>
  <si>
    <t>1.4.2.1</t>
  </si>
  <si>
    <t>264200</t>
  </si>
  <si>
    <t>1.4.2.</t>
  </si>
  <si>
    <t>264120</t>
  </si>
  <si>
    <t>1.4.1.2.</t>
  </si>
  <si>
    <t>264110</t>
  </si>
  <si>
    <t>1.4.1.1.</t>
  </si>
  <si>
    <t>264100</t>
  </si>
  <si>
    <t>1.4.1</t>
  </si>
  <si>
    <t>264000</t>
  </si>
  <si>
    <t>1.4.</t>
  </si>
  <si>
    <t>263200</t>
  </si>
  <si>
    <t>1.3.2.</t>
  </si>
  <si>
    <t>263100</t>
  </si>
  <si>
    <t>1.3.1.</t>
  </si>
  <si>
    <t>263000</t>
  </si>
  <si>
    <t>1.3.</t>
  </si>
  <si>
    <t>262000</t>
  </si>
  <si>
    <t>1.2.</t>
  </si>
  <si>
    <t>261000</t>
  </si>
  <si>
    <t>1.1.</t>
  </si>
  <si>
    <t>260000</t>
  </si>
  <si>
    <t>9</t>
  </si>
  <si>
    <t>8</t>
  </si>
  <si>
    <t>7</t>
  </si>
  <si>
    <t>6</t>
  </si>
  <si>
    <t>5</t>
  </si>
  <si>
    <t>4</t>
  </si>
  <si>
    <t>за пределами  планового периода</t>
  </si>
  <si>
    <t>Год начала закупки</t>
  </si>
  <si>
    <t>Коды 
строк</t>
  </si>
  <si>
    <t>выплаты военнослужащим и сотрудникам, имеющим специальные звания, зависящие от размера денежного довольствия</t>
  </si>
  <si>
    <t>прочие доходы</t>
  </si>
  <si>
    <t>в том числе:
доходы от собственности</t>
  </si>
  <si>
    <t>от приносящей доход деятельности</t>
  </si>
  <si>
    <t>доходы от штрафов, пеней, иных сумм принудительного изъятия</t>
  </si>
  <si>
    <t xml:space="preserve">в том числе:
доходы от выбытия основных средств
</t>
  </si>
  <si>
    <t>доходы от выбытия нематериальных активов</t>
  </si>
  <si>
    <t>доходы от выбытия непроизведенных активов</t>
  </si>
  <si>
    <t>доходы от выбытия материальных запасов</t>
  </si>
  <si>
    <t xml:space="preserve">в том числе:
поступление средств от реализации векселей, облигаций и иных ценных бумаг (кроме акций)
</t>
  </si>
  <si>
    <t xml:space="preserve">поступления от продажи акций и иных форм участия в капитале, находящихся в федеральной собственности
</t>
  </si>
  <si>
    <t>взносы по обязательному социальному страхованию на выплаты по оплате труда работников и иные выплаты работникам учреждений</t>
  </si>
  <si>
    <t>в том числе:
пособия, компенсации и иные социальные выплаты гражданам, кроме публичных нормативных обязательств</t>
  </si>
  <si>
    <t>гранты юридическим лицам (кроме некоммерческих организаций), индивидуальным предпринимателям</t>
  </si>
  <si>
    <t>в том числе:
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</si>
  <si>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уменьшение остатков денежных средств</t>
  </si>
  <si>
    <t>возврат денежных средств с иных финансовых активов, в том числе со счетов управляющих компаний</t>
  </si>
  <si>
    <t>гранты, гранты в форме субсидий, пожертвования, иные безвозмездные перечисления от физических и юридических лиц, в том числе иностранных организаций</t>
  </si>
  <si>
    <t>вложение денежных средств в акции и иные финансовые инструменты</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</si>
  <si>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</si>
  <si>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исполнение судебных актов судебных органов иностранных государств, международных судов и арбитражей, мировых соглашений, заключенных в рамках судебных процессов в судебных органах иностранных государств, в международных судах и арбитражах</t>
  </si>
  <si>
    <t>в том числе:
приобретение объектов недвижимого имущества</t>
  </si>
  <si>
    <t>строительство (реконструкция) объектов недвижимого имущества</t>
  </si>
  <si>
    <t>в том числе:
на выплаты персоналу, всего</t>
  </si>
  <si>
    <r>
      <t>из них</t>
    </r>
    <r>
      <rPr>
        <vertAlign val="superscript"/>
        <sz val="12"/>
        <rFont val="Times New Roman"/>
        <family val="1"/>
        <charset val="204"/>
      </rPr>
      <t>13</t>
    </r>
    <r>
      <rPr>
        <sz val="12"/>
        <rFont val="Times New Roman"/>
        <family val="1"/>
        <charset val="204"/>
      </rPr>
      <t>:</t>
    </r>
  </si>
  <si>
    <r>
      <t>Выплаты на закупку товаров, работ, услуг, всего</t>
    </r>
    <r>
      <rPr>
        <vertAlign val="superscript"/>
        <sz val="12"/>
        <color theme="1"/>
        <rFont val="Times New Roman"/>
        <family val="1"/>
        <charset val="204"/>
      </rPr>
      <t xml:space="preserve"> 14</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</si>
  <si>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2"/>
        <rFont val="Times New Roman"/>
        <family val="1"/>
        <charset val="204"/>
      </rPr>
      <t>15</t>
    </r>
  </si>
  <si>
    <r>
      <t>в соответствии с Федеральным законом  № 223-ФЗ</t>
    </r>
    <r>
      <rPr>
        <vertAlign val="superscript"/>
        <sz val="12"/>
        <rFont val="Times New Roman"/>
        <family val="1"/>
        <charset val="204"/>
      </rPr>
      <t>17</t>
    </r>
  </si>
  <si>
    <r>
      <t>за счет субсидий, предоставляемых  на осуществление капитальных вложений</t>
    </r>
    <r>
      <rPr>
        <vertAlign val="superscript"/>
        <sz val="12"/>
        <rFont val="Times New Roman"/>
        <family val="1"/>
        <charset val="204"/>
      </rPr>
      <t>18</t>
    </r>
  </si>
  <si>
    <t xml:space="preserve">из них:
увеличение остатков денежных средств </t>
  </si>
  <si>
    <t>из них:
целевые субсидии</t>
  </si>
  <si>
    <t>гранты, предоставляемые иным некоммерческим организациям (за исключением бюджетных и автономных учреждений)</t>
  </si>
  <si>
    <t>Поступления, всего:</t>
  </si>
  <si>
    <t>Выплаты, всего</t>
  </si>
  <si>
    <t>из них:
закупку научно-исследовательских, опытно-конструкторских и технологических работ</t>
  </si>
  <si>
    <t>закупку энергетических ресурсов</t>
  </si>
  <si>
    <t>План финансово-хозяйственной деятельности</t>
  </si>
  <si>
    <t xml:space="preserve">Исполнитель                                                </t>
  </si>
  <si>
    <t>(наименование должностного лица)</t>
  </si>
  <si>
    <t>(наименование должностного лица органа - учредителя)</t>
  </si>
  <si>
    <t xml:space="preserve">                 (подпись)                                     (расшифровка подписи)</t>
  </si>
  <si>
    <t>безвозмездные денежные поступления, всего</t>
  </si>
  <si>
    <t>поступления от операций с финансовыми активами, всего</t>
  </si>
  <si>
    <t>прочие выплаты (кроме выплат на закупку товаров, работ, услуг), всего</t>
  </si>
  <si>
    <t>прочую закупку товаров, работ и услуг</t>
  </si>
  <si>
    <t>в том числе:
в соответствии с Федеральным законом № 44-ФЗ, всего</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</si>
  <si>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всего </t>
    </r>
    <r>
      <rPr>
        <vertAlign val="superscript"/>
        <sz val="12"/>
        <rFont val="Times New Roman"/>
        <family val="1"/>
        <charset val="204"/>
      </rPr>
      <t>16</t>
    </r>
  </si>
  <si>
    <t xml:space="preserve">в том числе:
доходы от операций с нефинансовыми активами, всего
</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</si>
  <si>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всего </t>
    </r>
    <r>
      <rPr>
        <vertAlign val="superscript"/>
        <sz val="12"/>
        <rFont val="Times New Roman"/>
        <family val="1"/>
        <charset val="204"/>
      </rPr>
      <t>16</t>
    </r>
  </si>
  <si>
    <r>
      <rPr>
        <vertAlign val="superscript"/>
        <sz val="8"/>
        <color theme="1"/>
        <rFont val="Times New Roman"/>
        <family val="1"/>
        <charset val="204"/>
      </rPr>
      <t xml:space="preserve">14 </t>
    </r>
    <r>
      <rPr>
        <sz val="8"/>
        <color theme="1"/>
        <rFont val="Times New Roman"/>
        <family val="1"/>
        <charset val="204"/>
      </rPr>
      <t xml:space="preserve">Плановые показатели выплат на закупку товаров, работ, услуг по строке 260000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261000 и 262000), а также по контрактам (договорам), заключаемым в соответствии с требованиями  законодательства Российской Федерации </t>
    </r>
    <r>
      <rPr>
        <sz val="8"/>
        <rFont val="Times New Roman"/>
        <family val="1"/>
        <charset val="204"/>
      </rPr>
      <t>и иных нормативных правовых актов</t>
    </r>
    <r>
      <rPr>
        <sz val="8"/>
        <color theme="1"/>
        <rFont val="Times New Roman"/>
        <family val="1"/>
        <charset val="204"/>
      </rPr>
      <t xml:space="preserve">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263000) и планируемым к заключению в соответствующем финансовом году (строка 264000)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</si>
  <si>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15</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</si>
  <si>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8"/>
        <color theme="1"/>
        <rFont val="Times New Roman"/>
        <family val="1"/>
        <charset val="204"/>
      </rPr>
      <t>16</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</si>
  <si>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rFont val="Times New Roman"/>
        <family val="1"/>
        <charset val="204"/>
      </rPr>
      <t>17</t>
    </r>
    <r>
      <rPr>
        <sz val="8"/>
        <rFont val="Times New Roman"/>
        <family val="1"/>
        <charset val="204"/>
      </rPr>
      <t xml:space="preserve"> Федеральным государственным бюджетным учреждением показатель не формируется.</t>
    </r>
  </si>
  <si>
    <r>
      <rPr>
        <vertAlign val="superscript"/>
        <sz val="8"/>
        <color theme="1"/>
        <rFont val="Times New Roman"/>
        <family val="1"/>
        <charset val="204"/>
      </rPr>
      <t>18</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</si>
  <si>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rFont val="Times New Roman"/>
        <family val="1"/>
        <charset val="204"/>
      </rPr>
      <t xml:space="preserve">19 </t>
    </r>
    <r>
      <rPr>
        <sz val="8"/>
        <rFont val="Times New Roman"/>
        <family val="1"/>
        <charset val="204"/>
      </rPr>
      <t>Плановые показатели выплат на закупку товаров, работ, услуг  по строке 265000 федерального государственного бюджетного учреждения должен быть не менее суммы показателей строк 264100, 264200, 264300, 264400 по соответствующей графе, федерального государственного автономного учреждения - не менее показателя строки 264300 по соответствующей графе.</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</si>
  <si>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2020 № 24, ст. 3754)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2020, № 17, ст. 2702)  (далее – Федеральный закон № 223-ФЗ)</t>
    </r>
    <r>
      <rPr>
        <vertAlign val="superscript"/>
        <sz val="12"/>
        <rFont val="Times New Roman"/>
        <family val="1"/>
        <charset val="204"/>
      </rPr>
      <t>15</t>
    </r>
    <r>
      <rPr>
        <sz val="12"/>
        <rFont val="Times New Roman"/>
        <family val="1"/>
        <charset val="204"/>
      </rPr>
      <t xml:space="preserve"> </t>
    </r>
  </si>
  <si>
    <t>закупку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</si>
  <si>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за счет субсидий, предоставляемых в соответствии с абзацем вторым пункта 1 статьи 78.1 Бюджетного кодекса Российской Федерации, всего</t>
  </si>
  <si>
    <t>за счет средств обязательного медицинского страхования, всего</t>
  </si>
  <si>
    <t>за счет прочих источников финансового обеспечения, всего</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</si>
  <si>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всего</t>
    </r>
    <r>
      <rPr>
        <vertAlign val="superscript"/>
        <sz val="12"/>
        <rFont val="Times New Roman"/>
        <family val="1"/>
        <charset val="204"/>
      </rPr>
      <t xml:space="preserve">19 </t>
    </r>
  </si>
  <si>
    <r>
      <rPr>
        <vertAlign val="superscript"/>
        <sz val="8"/>
        <color theme="1"/>
        <rFont val="Times New Roman"/>
        <family val="1"/>
        <charset val="204"/>
      </rPr>
      <t>21</t>
    </r>
    <r>
      <rPr>
        <sz val="8"/>
        <color theme="1"/>
        <rFont val="Times New Roman"/>
        <family val="1"/>
        <charset val="204"/>
      </rPr>
      <t xml:space="preserve"> Указывается, если решением органа - учредителя  установлено требование о согласовании Плана.</t>
    </r>
  </si>
  <si>
    <t>уплата штрафов (в том числе административных), пеней, иных платежей</t>
  </si>
  <si>
    <t>Вид документа  ____________________________________________________________________________________________________________</t>
  </si>
  <si>
    <t>УТВЕРЖДАЮ</t>
  </si>
  <si>
    <t>Руководитель</t>
  </si>
  <si>
    <t>(уполномоченное лицо)</t>
  </si>
  <si>
    <r>
      <rPr>
        <vertAlign val="superscript"/>
        <sz val="8"/>
        <color theme="1"/>
        <rFont val="Times New Roman"/>
        <family val="1"/>
        <charset val="204"/>
      </rPr>
      <t>20</t>
    </r>
    <r>
      <rPr>
        <sz val="8"/>
        <color theme="1"/>
        <rFont val="Times New Roman"/>
        <family val="1"/>
        <charset val="204"/>
      </rPr>
      <t xml:space="preserve"> Указывается дата подписания Плана руководителем (уполномоченным лицом) учреждения.</t>
    </r>
  </si>
  <si>
    <t>№ 
пункта, подпункта</t>
  </si>
  <si>
    <t>Орган, осуществляющий</t>
  </si>
  <si>
    <r>
      <t>ОТМЕТКА О СОГЛАСОВАНИИ ОРГАНОМ - УЧРЕДИТЕЛЕМ</t>
    </r>
    <r>
      <rPr>
        <vertAlign val="superscript"/>
        <sz val="11"/>
        <color theme="1"/>
        <rFont val="Times New Roman"/>
        <family val="1"/>
        <charset val="204"/>
      </rPr>
      <t>21</t>
    </r>
  </si>
  <si>
    <r>
      <t>Код по бюджетной классификации Российской Федерации</t>
    </r>
    <r>
      <rPr>
        <vertAlign val="superscript"/>
        <sz val="11"/>
        <color theme="1"/>
        <rFont val="Times New Roman Cyr"/>
        <family val="1"/>
        <charset val="204"/>
      </rPr>
      <t>3</t>
    </r>
  </si>
  <si>
    <r>
      <t xml:space="preserve">Остаток средств на начало текущего финансового года </t>
    </r>
    <r>
      <rPr>
        <vertAlign val="superscript"/>
        <sz val="11"/>
        <rFont val="Times New Roman Cyr"/>
        <family val="1"/>
        <charset val="204"/>
      </rPr>
      <t>4</t>
    </r>
  </si>
  <si>
    <r>
      <t xml:space="preserve">Остаток средств на конец текущего финансового года </t>
    </r>
    <r>
      <rPr>
        <vertAlign val="superscript"/>
        <sz val="11"/>
        <color theme="1"/>
        <rFont val="Times New Roman Cyr"/>
        <family val="1"/>
        <charset val="204"/>
      </rPr>
      <t>4</t>
    </r>
  </si>
  <si>
    <r>
      <t>прочие поступления, всего</t>
    </r>
    <r>
      <rPr>
        <vertAlign val="superscript"/>
        <sz val="11"/>
        <rFont val="Times New Roman Cyr"/>
        <family val="1"/>
        <charset val="204"/>
      </rPr>
      <t>5</t>
    </r>
  </si>
  <si>
    <r>
      <t>поступление средств в рамках расчетов между головным учреждением и обособленным подразделением</t>
    </r>
    <r>
      <rPr>
        <vertAlign val="superscript"/>
        <sz val="11"/>
        <rFont val="Times New Roman Cyr"/>
        <family val="1"/>
        <charset val="204"/>
      </rPr>
      <t>6</t>
    </r>
  </si>
  <si>
    <r>
      <t>расходы на закупку товаров, работ, услуг, всего</t>
    </r>
    <r>
      <rPr>
        <vertAlign val="superscript"/>
        <sz val="11"/>
        <rFont val="Times New Roman Cyr"/>
        <family val="1"/>
        <charset val="204"/>
      </rPr>
      <t xml:space="preserve"> 7</t>
    </r>
  </si>
  <si>
    <r>
      <t xml:space="preserve"> Выплаты, уменьшающие доход, всего</t>
    </r>
    <r>
      <rPr>
        <b/>
        <vertAlign val="superscript"/>
        <sz val="11"/>
        <rFont val="Times New Roman Cyr"/>
        <family val="1"/>
        <charset val="204"/>
      </rPr>
      <t xml:space="preserve"> 8</t>
    </r>
  </si>
  <si>
    <r>
      <t>в том числе:
налог на прибыль</t>
    </r>
    <r>
      <rPr>
        <vertAlign val="superscript"/>
        <sz val="11"/>
        <rFont val="Times New Roman Cyr"/>
        <family val="1"/>
        <charset val="204"/>
      </rPr>
      <t xml:space="preserve"> 8</t>
    </r>
  </si>
  <si>
    <r>
      <t>налог на добавленную стоимость</t>
    </r>
    <r>
      <rPr>
        <vertAlign val="superscript"/>
        <sz val="11"/>
        <rFont val="Times New Roman Cyr"/>
        <family val="1"/>
        <charset val="204"/>
      </rPr>
      <t xml:space="preserve"> 8</t>
    </r>
  </si>
  <si>
    <r>
      <t>прочие налоги, уменьшающие доход</t>
    </r>
    <r>
      <rPr>
        <vertAlign val="superscript"/>
        <sz val="11"/>
        <rFont val="Times New Roman Cyr"/>
        <family val="1"/>
        <charset val="204"/>
      </rPr>
      <t xml:space="preserve"> 8</t>
    </r>
  </si>
  <si>
    <r>
      <t>Прочие выплаты, всего</t>
    </r>
    <r>
      <rPr>
        <b/>
        <vertAlign val="superscript"/>
        <sz val="11"/>
        <color theme="1"/>
        <rFont val="Times New Roman Cyr"/>
        <family val="1"/>
        <charset val="204"/>
      </rPr>
      <t xml:space="preserve"> 9</t>
    </r>
  </si>
  <si>
    <r>
      <t>перечисление средств в рамках расчетов между головным учреждением и обособленным подразделением</t>
    </r>
    <r>
      <rPr>
        <vertAlign val="superscript"/>
        <sz val="11"/>
        <rFont val="Times New Roman Cyr"/>
        <family val="1"/>
        <charset val="204"/>
      </rPr>
      <t>10</t>
    </r>
  </si>
  <si>
    <r>
      <rPr>
        <vertAlign val="superscript"/>
        <sz val="8"/>
        <color theme="1"/>
        <rFont val="Times New Roman"/>
        <family val="1"/>
        <charset val="204"/>
      </rPr>
      <t>1</t>
    </r>
    <r>
      <rPr>
        <sz val="8"/>
        <color theme="1"/>
        <rFont val="Times New Roman"/>
        <family val="1"/>
        <charset val="204"/>
      </rPr>
      <t xml:space="preserve"> Указывается дата вступления в силу Плана (изменений в План).</t>
    </r>
  </si>
  <si>
    <r>
      <rPr>
        <vertAlign val="superscript"/>
        <sz val="8"/>
        <rFont val="Times New Roman"/>
        <family val="1"/>
        <charset val="204"/>
      </rPr>
      <t>2</t>
    </r>
    <r>
      <rPr>
        <sz val="8"/>
        <rFont val="Times New Roman"/>
        <family val="1"/>
        <charset val="204"/>
      </rPr>
      <t xml:space="preserve"> При представлении уточненного Плана указывается номер очередного внесения изменения в приложение (например, «1», «2», «3», «...»).</t>
    </r>
  </si>
  <si>
    <r>
      <rPr>
        <vertAlign val="superscript"/>
        <sz val="8"/>
        <color theme="1"/>
        <rFont val="Times New Roman"/>
        <family val="1"/>
        <charset val="204"/>
      </rPr>
      <t>3</t>
    </r>
    <r>
      <rPr>
        <sz val="8"/>
        <color theme="1"/>
        <rFont val="Times New Roman"/>
        <family val="1"/>
        <charset val="204"/>
      </rPr>
      <t xml:space="preserve"> В графе 3 отражаются:
по строкам 1100 – </t>
    </r>
    <r>
      <rPr>
        <sz val="8"/>
        <rFont val="Times New Roman"/>
        <family val="1"/>
        <charset val="204"/>
      </rPr>
      <t>1600</t>
    </r>
    <r>
      <rPr>
        <sz val="8"/>
        <color theme="1"/>
        <rFont val="Times New Roman"/>
        <family val="1"/>
        <charset val="204"/>
      </rPr>
      <t xml:space="preserve"> - коды аналитической группы подвида доходов бюджетов классификации доходов бюджетов;
по строкам </t>
    </r>
    <r>
      <rPr>
        <sz val="8"/>
        <rFont val="Times New Roman"/>
        <family val="1"/>
        <charset val="204"/>
      </rPr>
      <t>1710 – 1740</t>
    </r>
    <r>
      <rPr>
        <sz val="8"/>
        <color theme="1"/>
        <rFont val="Times New Roman"/>
        <family val="1"/>
        <charset val="204"/>
      </rPr>
      <t xml:space="preserve">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t>
    </r>
    <r>
      <rPr>
        <sz val="8"/>
        <rFont val="Times New Roman"/>
        <family val="1"/>
        <charset val="204"/>
      </rPr>
      <t>2642</t>
    </r>
    <r>
      <rPr>
        <sz val="8"/>
        <color theme="1"/>
        <rFont val="Times New Roman"/>
        <family val="1"/>
        <charset val="204"/>
      </rPr>
      <t>-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4060 -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</si>
  <si>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</si>
  <si>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5 </t>
    </r>
    <r>
      <rPr>
        <sz val="8"/>
        <color theme="1"/>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</si>
  <si>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6 </t>
    </r>
    <r>
      <rPr>
        <sz val="8"/>
        <color theme="1"/>
        <rFont val="Times New Roman"/>
        <family val="1"/>
        <charset val="204"/>
      </rPr>
      <t xml:space="preserve">По строке </t>
    </r>
    <r>
      <rPr>
        <sz val="8"/>
        <rFont val="Times New Roman"/>
        <family val="1"/>
        <charset val="204"/>
      </rPr>
      <t>1720</t>
    </r>
    <r>
      <rPr>
        <sz val="8"/>
        <color theme="1"/>
        <rFont val="Times New Roman"/>
        <family val="1"/>
        <charset val="204"/>
      </rPr>
      <t xml:space="preserve"> отражается поступление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</si>
  <si>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rPr>
        <vertAlign val="superscript"/>
        <sz val="8"/>
        <rFont val="Times New Roman"/>
        <family val="1"/>
        <charset val="204"/>
      </rPr>
      <t xml:space="preserve">7 </t>
    </r>
    <r>
      <rPr>
        <sz val="8"/>
        <rFont val="Times New Roman"/>
        <family val="1"/>
        <charset val="204"/>
      </rPr>
      <t>Показатели выплат по расходам на закупку товаров, работ, услуг, отраженные в строке 26000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</si>
  <si>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 xml:space="preserve">8  </t>
    </r>
    <r>
      <rPr>
        <sz val="8"/>
        <color theme="1"/>
        <rFont val="Times New Roman"/>
        <family val="1"/>
        <charset val="204"/>
      </rPr>
      <t>Показатель отражается со знаком «минус».</t>
    </r>
  </si>
  <si>
    <r>
      <t xml:space="preserve">9  </t>
    </r>
    <r>
      <rPr>
        <sz val="8"/>
        <color theme="1"/>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</si>
  <si>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10 </t>
    </r>
    <r>
      <rPr>
        <sz val="8"/>
        <color theme="1"/>
        <rFont val="Times New Roman"/>
        <family val="1"/>
        <charset val="204"/>
      </rPr>
      <t xml:space="preserve">По строке 4020 отражается выбытие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</si>
  <si>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t>Раздел 2. Сведения по выплатам на закупку товаров, работ, услуг</t>
    </r>
    <r>
      <rPr>
        <vertAlign val="superscript"/>
        <sz val="14"/>
        <rFont val="Times New Roman"/>
        <family val="1"/>
        <charset val="204"/>
      </rPr>
      <t>11</t>
    </r>
  </si>
  <si>
    <r>
      <t xml:space="preserve">Код по бюджетной классификации Российской Федерации </t>
    </r>
    <r>
      <rPr>
        <vertAlign val="superscript"/>
        <sz val="11"/>
        <color theme="1"/>
        <rFont val="Times New Roman"/>
        <family val="1"/>
        <charset val="204"/>
      </rPr>
      <t>12</t>
    </r>
  </si>
  <si>
    <r>
      <t>Уникальный код</t>
    </r>
    <r>
      <rPr>
        <vertAlign val="superscript"/>
        <sz val="11"/>
        <color theme="1"/>
        <rFont val="Times New Roman"/>
        <family val="1"/>
        <charset val="204"/>
      </rPr>
      <t>13</t>
    </r>
  </si>
  <si>
    <r>
      <rPr>
        <vertAlign val="superscript"/>
        <sz val="8"/>
        <color theme="1"/>
        <rFont val="Times New Roman"/>
        <family val="1"/>
        <charset val="204"/>
      </rPr>
      <t>11</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</si>
  <si>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8"/>
        <rFont val="Times New Roman"/>
        <family val="1"/>
        <charset val="204"/>
      </rPr>
      <t>12</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гранты в форме субсидий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2020, № 30, ст. 4884) (далее - федеральный проект),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263100, 264210, 264300 и 264510 Раздела 2 «Сведения по выплатам на закупку товаров, работ, услуг» Плана дополнительно детализируются по коду основного мероприятия целевой статьи расходов (11 - 12 разряды кода классификации расходов бюджетов) и коду направления расходов целевой статьи расходов (13 - 17 разряды кода классификации расходов бюджетов).</t>
    </r>
  </si>
  <si>
    <t>в том числе по годам начала закупки:</t>
  </si>
  <si>
    <r>
      <rPr>
        <vertAlign val="superscript"/>
        <sz val="8"/>
        <rFont val="Times New Roman"/>
        <family val="1"/>
        <charset val="204"/>
      </rPr>
      <t>13</t>
    </r>
    <r>
      <rPr>
        <sz val="8"/>
        <rFont val="Times New Roman"/>
        <family val="1"/>
        <charset val="204"/>
      </rPr>
      <t>Указывается уникальный код объекта капитального строительства, объекта недвижимого имущества.</t>
    </r>
  </si>
  <si>
    <t>приобретение товаров, работ, услуг в пользу граждан в целях их социального обеспечения</t>
  </si>
  <si>
    <t>взносы на обязательное социальное страхование в части выплат персоналу, подлежащих обложению страховыми взносами</t>
  </si>
  <si>
    <r>
      <t>из них</t>
    </r>
    <r>
      <rPr>
        <vertAlign val="superscript"/>
        <sz val="12"/>
        <rFont val="Times New Roman"/>
        <family val="1"/>
        <charset val="204"/>
      </rPr>
      <t>12</t>
    </r>
    <r>
      <rPr>
        <sz val="12"/>
        <rFont val="Times New Roman"/>
        <family val="1"/>
        <charset val="204"/>
      </rPr>
      <t>:</t>
    </r>
  </si>
  <si>
    <r>
      <t xml:space="preserve">(первичный - «0», уточненный - «1», «2», «3», «…»)  </t>
    </r>
    <r>
      <rPr>
        <vertAlign val="superscript"/>
        <sz val="8"/>
        <color theme="1"/>
        <rFont val="Times New Roman"/>
        <family val="1"/>
        <charset val="204"/>
      </rPr>
      <t>2</t>
    </r>
  </si>
  <si>
    <t>на 2021 год и плановый период 2022 и 2023 годов</t>
  </si>
  <si>
    <t>01012021</t>
  </si>
  <si>
    <t>на 2021 г.
текущий  
финансовый год</t>
  </si>
  <si>
    <t>на 2022 г.
первый год планового периода</t>
  </si>
  <si>
    <t>на 2023 г.
второй год планового периода</t>
  </si>
  <si>
    <t xml:space="preserve">Учреждение </t>
  </si>
  <si>
    <t>УПРАВЛЕНИЕ ОБРАЗОВАНИЯ АДМИНИСТРАЦИИ МУНИЦИПАЛЬНОГО ОБРАЗОВАНИЯ "ШОВГЕНОВСКИЙ РАЙОН"</t>
  </si>
  <si>
    <t xml:space="preserve">функции и полномочия учредителя </t>
  </si>
  <si>
    <r>
      <t>из них</t>
    </r>
    <r>
      <rPr>
        <vertAlign val="superscript"/>
        <sz val="12"/>
        <rFont val="Times New Roman"/>
        <family val="1"/>
        <charset val="204"/>
      </rPr>
      <t>13</t>
    </r>
    <r>
      <rPr>
        <sz val="12"/>
        <rFont val="Times New Roman"/>
        <family val="1"/>
        <charset val="204"/>
      </rPr>
      <t>:  безвозмездные перечисления от физических и юридических лиц</t>
    </r>
  </si>
  <si>
    <t>2021</t>
  </si>
  <si>
    <t>2022</t>
  </si>
  <si>
    <t>2023</t>
  </si>
  <si>
    <t>265110</t>
  </si>
  <si>
    <t>265120</t>
  </si>
  <si>
    <t>265130</t>
  </si>
  <si>
    <t>266110</t>
  </si>
  <si>
    <t>266120</t>
  </si>
  <si>
    <t>266130</t>
  </si>
  <si>
    <t>2.1</t>
  </si>
  <si>
    <t>2.2</t>
  </si>
  <si>
    <t>2.3</t>
  </si>
  <si>
    <t>3.1</t>
  </si>
  <si>
    <t>3.2</t>
  </si>
  <si>
    <t>3.3</t>
  </si>
  <si>
    <t xml:space="preserve">    (подпись) </t>
  </si>
  <si>
    <t>(расшифровка подписи)</t>
  </si>
  <si>
    <t xml:space="preserve">             (должность)             </t>
  </si>
  <si>
    <t>(ФИО)</t>
  </si>
  <si>
    <t>(телефон)</t>
  </si>
  <si>
    <t>Директор</t>
  </si>
  <si>
    <t>на 2021 г.
(текущий  финансовый год)</t>
  </si>
  <si>
    <t>на 2022г.
(первый год планового периода)</t>
  </si>
  <si>
    <t>на 2023 г.
(второй год планового периода)</t>
  </si>
  <si>
    <r>
      <t>из них</t>
    </r>
    <r>
      <rPr>
        <vertAlign val="superscript"/>
        <sz val="12"/>
        <rFont val="Times New Roman"/>
        <family val="1"/>
        <charset val="204"/>
      </rPr>
      <t>12</t>
    </r>
    <r>
      <rPr>
        <sz val="12"/>
        <rFont val="Times New Roman"/>
        <family val="1"/>
        <charset val="204"/>
      </rPr>
      <t>: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- 20-53040-00000-00000</t>
    </r>
  </si>
  <si>
    <t>1.4.2.1.1.</t>
  </si>
  <si>
    <t>1.4.2.1.2.</t>
  </si>
  <si>
    <t>1.4.2.1.3.</t>
  </si>
  <si>
    <t>264211</t>
  </si>
  <si>
    <t>264212</t>
  </si>
  <si>
    <t>264213</t>
  </si>
  <si>
    <t>264214</t>
  </si>
  <si>
    <t xml:space="preserve"> Обеспечение отдыха и оздоровления детей в оздоровительных лагерях с дневным пребыванием детей на базе образовательных учреждений -210051</t>
  </si>
  <si>
    <t>00000000000000000244</t>
  </si>
  <si>
    <t>Субсидии на софинансирование мероприятий по организации в муниципальных общеобразовательных организациях бесплатного питания обучающихся, относящихся к категориям обучающихся, для которых предусмотрено бесплатное питание-621027</t>
  </si>
  <si>
    <t>1.4.5.1.1.</t>
  </si>
  <si>
    <t>1.4.5.1.2.</t>
  </si>
  <si>
    <t>родительская плата</t>
  </si>
  <si>
    <t>1.4.2.1.4.</t>
  </si>
  <si>
    <t>1.4.2.1.5.</t>
  </si>
  <si>
    <t xml:space="preserve">                Остаток на начало года-на01.01.2021 г.</t>
  </si>
  <si>
    <t>1.4.2.1.6.</t>
  </si>
  <si>
    <t>1.4.2.1.7.</t>
  </si>
  <si>
    <t>Субсидии на подготовку образовательных учреждений МО "Шовгеновский район" к новому учебному году -621021</t>
  </si>
  <si>
    <t xml:space="preserve">           Мероприятия по профилактике безнадзорности и правонарушений несовершеннолетних лиц - 6П0001</t>
  </si>
  <si>
    <t>264215</t>
  </si>
  <si>
    <t>264216</t>
  </si>
  <si>
    <t>264217</t>
  </si>
  <si>
    <t xml:space="preserve"> Остаток на начало года-на01.01.2021 г.</t>
  </si>
  <si>
    <t>264511</t>
  </si>
  <si>
    <t>264512</t>
  </si>
  <si>
    <t>264513</t>
  </si>
  <si>
    <t>264301</t>
  </si>
  <si>
    <t>264302</t>
  </si>
  <si>
    <t>1.4.5.1.3.</t>
  </si>
  <si>
    <t>МУНИЦИПАЛЬНОЕ БЮДЖЕТНОЕ ОБЩЕОБРАЗОВАТЕЛЬНОЕ УЧРЕЖДЕНИЕ "ХАТАЖУКАЕВСКАЯ СРЕДНЯЯ ОБЩЕОБРАЗОВАТЕЛЬНАЯ ШКОЛА № 6 ИМЕНИ АХМЕДА ХАТКОВА" А. ПШИЧО ШОВГЕНОВСКОГО РАЙОНА РЕСПУБЛИКИ АДЫГЕЯ</t>
  </si>
  <si>
    <t>МБОУ "ХАТАЖУКАЕВСКАЯ СОШ №6" А. ПШИЧО</t>
  </si>
  <si>
    <t>_______________Упчажоков Асфар Мухамедович</t>
  </si>
  <si>
    <t>Упчажоков Асфар Мухамедович</t>
  </si>
  <si>
    <t>Обеспечение деятельности подведомственных муниципальных бюджетных и автономных учреждений-621020</t>
  </si>
  <si>
    <t xml:space="preserve">из них:
субсидии на финансовое обеспечение выполнения государственного (муниципального) задания </t>
  </si>
  <si>
    <t>в том числе:
за счет субсидий, предоставляемых  на финансовое обеспечение выполнения государственного (муниципального) задания, всего</t>
  </si>
  <si>
    <t>1.4.2.1.8.</t>
  </si>
  <si>
    <t>264218</t>
  </si>
  <si>
    <t>Субсидии на проведение ремонтных работ в помещениях школ в рамках реализации регионального проекта "Современная школа" -621031</t>
  </si>
  <si>
    <t>1.4.2.1.9.</t>
  </si>
  <si>
    <t>264219</t>
  </si>
  <si>
    <t xml:space="preserve">             Субсидии на укрепление материально-технической базы общеобразовательных учреждений за счет резервного фонда органа местного самоуправления -618004</t>
  </si>
  <si>
    <t>Исполняющий обязанности начальника управления образования администрации МО "Шовгеновский район"</t>
  </si>
  <si>
    <r>
      <t xml:space="preserve">_________________________                        </t>
    </r>
    <r>
      <rPr>
        <u/>
        <sz val="11"/>
        <color theme="1"/>
        <rFont val="Times New Roman"/>
        <family val="1"/>
        <charset val="204"/>
      </rPr>
      <t xml:space="preserve"> А.Ш. Киков</t>
    </r>
  </si>
  <si>
    <t>Экономист 1-ой категории</t>
  </si>
  <si>
    <t>Ешева Б.А.</t>
  </si>
  <si>
    <t>8-918-924-90-33</t>
  </si>
  <si>
    <t xml:space="preserve">       «29»  октября 2021 г.</t>
  </si>
  <si>
    <r>
      <t xml:space="preserve">                                   от «29» октября 2021 г.</t>
    </r>
    <r>
      <rPr>
        <vertAlign val="superscript"/>
        <sz val="12"/>
        <rFont val="Times New Roman"/>
        <family val="1"/>
        <charset val="204"/>
      </rPr>
      <t>1</t>
    </r>
  </si>
  <si>
    <t>«29» октября 2021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</si>
</sst>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name val="Arial Cyr"/>
      <family val="2"/>
      <charset val="204"/>
    </font>
    <font>
      <sz val="11"/>
      <name val="Calibri"/>
      <family val="2"/>
      <charset val="204"/>
      <scheme val="minor"/>
    </font>
    <font>
      <sz val="14"/>
      <color theme="1"/>
      <name val="Times New Roman"/>
      <family val="1"/>
      <charset val="204"/>
    </font>
    <font>
      <sz val="9"/>
      <color theme="1"/>
      <name val="Times New Roman"/>
      <family val="1"/>
      <charset val="204"/>
    </font>
    <font>
      <b/>
      <sz val="14"/>
      <color theme="1"/>
      <name val="Times New Roman"/>
      <family val="1"/>
      <charset val="204"/>
    </font>
    <font>
      <sz val="12"/>
      <color theme="1"/>
      <name val="Times New Roman Cyr"/>
      <family val="1"/>
      <charset val="204"/>
    </font>
    <font>
      <sz val="12"/>
      <name val="Times New Roman Cyr"/>
      <family val="1"/>
      <charset val="204"/>
    </font>
    <font>
      <vertAlign val="superscript"/>
      <sz val="12"/>
      <name val="Times New Roman"/>
      <family val="1"/>
      <charset val="204"/>
    </font>
    <font>
      <sz val="9"/>
      <color theme="1"/>
      <name val="Calibri"/>
      <family val="2"/>
      <scheme val="minor"/>
    </font>
    <font>
      <vertAlign val="superscript"/>
      <sz val="11"/>
      <color theme="1"/>
      <name val="Times New Roman"/>
      <family val="1"/>
      <charset val="204"/>
    </font>
    <font>
      <sz val="9"/>
      <name val="Times New Roman"/>
      <family val="1"/>
      <charset val="204"/>
    </font>
    <font>
      <strike/>
      <sz val="9"/>
      <name val="Times New Roman"/>
      <family val="1"/>
      <charset val="204"/>
    </font>
    <font>
      <strike/>
      <sz val="12"/>
      <name val="Times New Roman"/>
      <family val="1"/>
      <charset val="204"/>
    </font>
    <font>
      <i/>
      <sz val="12"/>
      <color theme="1"/>
      <name val="Times New Roman"/>
      <family val="1"/>
      <charset val="204"/>
    </font>
    <font>
      <i/>
      <sz val="12"/>
      <name val="Times New Roman"/>
      <family val="1"/>
      <charset val="204"/>
    </font>
    <font>
      <b/>
      <sz val="12"/>
      <color theme="1"/>
      <name val="Times New Roman"/>
      <family val="1"/>
      <charset val="204"/>
    </font>
    <font>
      <vertAlign val="superscript"/>
      <sz val="12"/>
      <color theme="1"/>
      <name val="Times New Roman"/>
      <family val="1"/>
      <charset val="204"/>
    </font>
    <font>
      <b/>
      <sz val="14"/>
      <name val="Times New Roman"/>
      <family val="1"/>
      <charset val="204"/>
    </font>
    <font>
      <vertAlign val="superscript"/>
      <sz val="14"/>
      <name val="Times New Roman"/>
      <family val="1"/>
      <charset val="204"/>
    </font>
    <font>
      <sz val="14"/>
      <name val="Calibri"/>
      <family val="2"/>
      <charset val="204"/>
      <scheme val="minor"/>
    </font>
    <font>
      <sz val="9"/>
      <color theme="1"/>
      <name val="Calibri"/>
      <family val="2"/>
      <charset val="204"/>
      <scheme val="minor"/>
    </font>
    <font>
      <sz val="8"/>
      <name val="Times New Roman"/>
      <family val="1"/>
      <charset val="204"/>
    </font>
    <font>
      <vertAlign val="superscript"/>
      <sz val="8"/>
      <name val="Times New Roman"/>
      <family val="1"/>
      <charset val="204"/>
    </font>
    <font>
      <sz val="8"/>
      <color theme="1"/>
      <name val="Times New Roman"/>
      <family val="1"/>
      <charset val="204"/>
    </font>
    <font>
      <vertAlign val="superscript"/>
      <sz val="8"/>
      <color theme="1"/>
      <name val="Times New Roman"/>
      <family val="1"/>
      <charset val="204"/>
    </font>
    <font>
      <sz val="11"/>
      <color theme="1"/>
      <name val="Calibri"/>
      <family val="2"/>
      <scheme val="minor"/>
    </font>
    <font>
      <sz val="11"/>
      <color rgb="FFFF0000"/>
      <name val="Times New Roman"/>
      <family val="1"/>
      <charset val="204"/>
    </font>
    <font>
      <sz val="11"/>
      <color theme="1"/>
      <name val="Times New Roman Cyr"/>
      <family val="1"/>
      <charset val="204"/>
    </font>
    <font>
      <sz val="11"/>
      <name val="Times New Roman Cyr"/>
      <family val="1"/>
      <charset val="204"/>
    </font>
    <font>
      <vertAlign val="superscript"/>
      <sz val="11"/>
      <color theme="1"/>
      <name val="Times New Roman Cyr"/>
      <family val="1"/>
      <charset val="204"/>
    </font>
    <font>
      <vertAlign val="superscript"/>
      <sz val="11"/>
      <name val="Times New Roman Cyr"/>
      <family val="1"/>
      <charset val="204"/>
    </font>
    <font>
      <b/>
      <sz val="11"/>
      <color theme="1"/>
      <name val="Times New Roman Cyr"/>
      <family val="1"/>
      <charset val="204"/>
    </font>
    <font>
      <b/>
      <sz val="11"/>
      <name val="Times New Roman Cyr"/>
      <family val="1"/>
      <charset val="204"/>
    </font>
    <font>
      <b/>
      <vertAlign val="superscript"/>
      <sz val="11"/>
      <name val="Times New Roman Cyr"/>
      <family val="1"/>
      <charset val="204"/>
    </font>
    <font>
      <b/>
      <vertAlign val="superscript"/>
      <sz val="11"/>
      <color theme="1"/>
      <name val="Times New Roman Cyr"/>
      <family val="1"/>
      <charset val="204"/>
    </font>
    <font>
      <b/>
      <i/>
      <sz val="11"/>
      <color theme="1"/>
      <name val="Times New Roman Cyr"/>
      <charset val="204"/>
    </font>
    <font>
      <b/>
      <i/>
      <sz val="11"/>
      <name val="Times New Roman Cyr"/>
      <charset val="204"/>
    </font>
    <font>
      <u/>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right style="medium">
        <color auto="1"/>
      </right>
      <top/>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mediumDashDot">
        <color auto="1"/>
      </right>
      <top/>
      <bottom style="mediumDashDot">
        <color auto="1"/>
      </bottom>
      <diagonal/>
    </border>
    <border>
      <left/>
      <right/>
      <top/>
      <bottom style="mediumDashDot">
        <color auto="1"/>
      </bottom>
      <diagonal/>
    </border>
    <border>
      <left style="mediumDashDot">
        <color auto="1"/>
      </left>
      <right/>
      <top/>
      <bottom style="mediumDashDot">
        <color auto="1"/>
      </bottom>
      <diagonal/>
    </border>
    <border>
      <left/>
      <right style="mediumDashDot">
        <color auto="1"/>
      </right>
      <top/>
      <bottom/>
      <diagonal/>
    </border>
    <border>
      <left style="mediumDashDot">
        <color auto="1"/>
      </left>
      <right/>
      <top/>
      <bottom/>
      <diagonal/>
    </border>
    <border>
      <left/>
      <right style="mediumDashDot">
        <color auto="1"/>
      </right>
      <top style="mediumDashDot">
        <color auto="1"/>
      </top>
      <bottom/>
      <diagonal/>
    </border>
    <border>
      <left/>
      <right/>
      <top style="mediumDashDot">
        <color auto="1"/>
      </top>
      <bottom/>
      <diagonal/>
    </border>
    <border>
      <left style="mediumDashDot">
        <color auto="1"/>
      </left>
      <right/>
      <top style="mediumDashDot">
        <color auto="1"/>
      </top>
      <bottom/>
      <diagonal/>
    </border>
    <border>
      <left style="thin">
        <color auto="1"/>
      </left>
      <right style="medium">
        <color auto="1"/>
      </right>
      <top style="thin">
        <color auto="1"/>
      </top>
      <bottom/>
      <diagonal/>
    </border>
    <border>
      <left/>
      <right style="thin">
        <color auto="1"/>
      </right>
      <top style="thin">
        <color auto="1"/>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indexed="64"/>
      </left>
      <right style="thin">
        <color auto="1"/>
      </right>
      <top style="thin">
        <color auto="1"/>
      </top>
      <bottom style="medium">
        <color indexed="64"/>
      </bottom>
      <diagonal/>
    </border>
    <border>
      <left/>
      <right/>
      <top style="thin">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DashDot">
        <color auto="1"/>
      </left>
      <right/>
      <top/>
      <bottom style="thin">
        <color indexed="64"/>
      </bottom>
      <diagonal/>
    </border>
  </borders>
  <cellStyleXfs count="5">
    <xf numFmtId="0" fontId="0" fillId="0" borderId="0"/>
    <xf numFmtId="0" fontId="3" fillId="0" borderId="0"/>
    <xf numFmtId="0" fontId="12" fillId="0" borderId="0"/>
    <xf numFmtId="0" fontId="2" fillId="0" borderId="0"/>
    <xf numFmtId="0" fontId="12" fillId="0" borderId="0"/>
  </cellStyleXfs>
  <cellXfs count="348">
    <xf numFmtId="0" fontId="0" fillId="0" borderId="0" xfId="0"/>
    <xf numFmtId="0" fontId="9" fillId="0" borderId="0" xfId="3" applyFont="1"/>
    <xf numFmtId="0" fontId="2" fillId="0" borderId="0" xfId="3" applyFont="1"/>
    <xf numFmtId="0" fontId="7" fillId="0" borderId="0" xfId="3" applyFont="1"/>
    <xf numFmtId="0" fontId="13" fillId="0" borderId="0" xfId="3" applyFont="1" applyFill="1"/>
    <xf numFmtId="0" fontId="6" fillId="0" borderId="0" xfId="3" applyFont="1" applyAlignment="1">
      <alignment vertical="center"/>
    </xf>
    <xf numFmtId="0" fontId="2" fillId="2" borderId="0" xfId="3" applyFont="1" applyFill="1"/>
    <xf numFmtId="0" fontId="14" fillId="0" borderId="0" xfId="0" applyFont="1"/>
    <xf numFmtId="0" fontId="11" fillId="2" borderId="0" xfId="3" applyFont="1" applyFill="1"/>
    <xf numFmtId="0" fontId="9" fillId="2" borderId="0" xfId="3" applyFont="1" applyFill="1"/>
    <xf numFmtId="0" fontId="9" fillId="2" borderId="0" xfId="3" applyFont="1" applyFill="1" applyAlignment="1">
      <alignment horizontal="center"/>
    </xf>
    <xf numFmtId="0" fontId="7" fillId="0" borderId="6" xfId="3" applyFont="1" applyBorder="1"/>
    <xf numFmtId="0" fontId="2" fillId="0" borderId="0" xfId="3" applyFont="1" applyBorder="1"/>
    <xf numFmtId="0" fontId="2" fillId="2" borderId="0" xfId="3" applyFont="1" applyFill="1" applyBorder="1"/>
    <xf numFmtId="0" fontId="7" fillId="0" borderId="0" xfId="3" applyFont="1" applyBorder="1"/>
    <xf numFmtId="0" fontId="13" fillId="0" borderId="0" xfId="3" applyFont="1" applyFill="1" applyBorder="1"/>
    <xf numFmtId="0" fontId="6" fillId="0" borderId="0" xfId="3" applyFont="1" applyBorder="1" applyAlignment="1">
      <alignment vertical="center"/>
    </xf>
    <xf numFmtId="0" fontId="0" fillId="2" borderId="0" xfId="0" applyFill="1"/>
    <xf numFmtId="0" fontId="4" fillId="2" borderId="0" xfId="0" applyFont="1" applyFill="1" applyAlignment="1">
      <alignment horizontal="center"/>
    </xf>
    <xf numFmtId="0" fontId="4" fillId="2" borderId="0" xfId="0" applyFont="1" applyFill="1"/>
    <xf numFmtId="0" fontId="5" fillId="2" borderId="0" xfId="0" applyFont="1" applyFill="1" applyAlignment="1">
      <alignment horizontal="left"/>
    </xf>
    <xf numFmtId="0" fontId="4" fillId="2" borderId="14" xfId="0" applyFont="1" applyFill="1" applyBorder="1" applyAlignment="1"/>
    <xf numFmtId="0" fontId="5" fillId="2" borderId="14" xfId="0" applyFont="1" applyFill="1" applyBorder="1" applyAlignment="1"/>
    <xf numFmtId="0" fontId="9" fillId="2" borderId="0" xfId="3" applyFont="1" applyFill="1" applyBorder="1" applyAlignment="1">
      <alignment horizontal="left"/>
    </xf>
    <xf numFmtId="0" fontId="5" fillId="2" borderId="15" xfId="0" applyFont="1" applyFill="1" applyBorder="1" applyAlignment="1">
      <alignment horizontal="center"/>
    </xf>
    <xf numFmtId="0" fontId="20" fillId="2" borderId="0" xfId="0" applyFont="1" applyFill="1" applyAlignment="1">
      <alignment wrapText="1"/>
    </xf>
    <xf numFmtId="0" fontId="7" fillId="2" borderId="0" xfId="3" applyFont="1" applyFill="1" applyBorder="1"/>
    <xf numFmtId="0" fontId="7" fillId="2" borderId="0" xfId="3" applyFont="1" applyFill="1"/>
    <xf numFmtId="0" fontId="9" fillId="0" borderId="0" xfId="0" applyFont="1"/>
    <xf numFmtId="0" fontId="9" fillId="2" borderId="0" xfId="0" applyFont="1" applyFill="1"/>
    <xf numFmtId="0" fontId="10" fillId="2" borderId="0" xfId="0" applyFont="1" applyFill="1"/>
    <xf numFmtId="0" fontId="9" fillId="2" borderId="0" xfId="0" applyFont="1" applyFill="1" applyAlignment="1">
      <alignment horizontal="center"/>
    </xf>
    <xf numFmtId="0" fontId="5" fillId="2" borderId="35" xfId="0" applyFont="1" applyFill="1" applyBorder="1" applyAlignment="1">
      <alignment horizontal="left"/>
    </xf>
    <xf numFmtId="0" fontId="5" fillId="2" borderId="36" xfId="0" applyFont="1" applyFill="1" applyBorder="1" applyAlignment="1">
      <alignment horizontal="left"/>
    </xf>
    <xf numFmtId="0" fontId="9" fillId="2" borderId="37" xfId="0" applyFont="1" applyFill="1" applyBorder="1" applyAlignment="1">
      <alignment horizontal="left"/>
    </xf>
    <xf numFmtId="0" fontId="9" fillId="2" borderId="38" xfId="0" applyFont="1" applyFill="1" applyBorder="1"/>
    <xf numFmtId="0" fontId="9" fillId="2" borderId="0" xfId="0" applyFont="1" applyFill="1" applyBorder="1"/>
    <xf numFmtId="0" fontId="9" fillId="2" borderId="0" xfId="0" applyFont="1" applyFill="1" applyBorder="1" applyAlignment="1">
      <alignment horizontal="center"/>
    </xf>
    <xf numFmtId="0" fontId="9" fillId="2" borderId="39" xfId="0" applyFont="1" applyFill="1" applyBorder="1"/>
    <xf numFmtId="0" fontId="11" fillId="2" borderId="0" xfId="0" applyFont="1" applyFill="1"/>
    <xf numFmtId="0" fontId="22" fillId="2" borderId="0" xfId="2" applyFont="1" applyFill="1"/>
    <xf numFmtId="0" fontId="22" fillId="2" borderId="0" xfId="2" applyFont="1" applyFill="1" applyBorder="1"/>
    <xf numFmtId="0" fontId="23" fillId="2" borderId="0" xfId="2" applyFont="1" applyFill="1"/>
    <xf numFmtId="49" fontId="4" fillId="2" borderId="0" xfId="0" applyNumberFormat="1" applyFont="1" applyFill="1" applyBorder="1"/>
    <xf numFmtId="49" fontId="4" fillId="2" borderId="0" xfId="0" applyNumberFormat="1" applyFont="1" applyFill="1" applyBorder="1" applyAlignment="1">
      <alignment horizontal="center" vertical="center"/>
    </xf>
    <xf numFmtId="49" fontId="5" fillId="2" borderId="0" xfId="0" applyNumberFormat="1" applyFont="1" applyFill="1" applyBorder="1" applyAlignment="1">
      <alignment horizontal="left" vertical="center" wrapText="1"/>
    </xf>
    <xf numFmtId="0" fontId="4" fillId="2" borderId="0" xfId="0" applyFont="1" applyFill="1" applyBorder="1"/>
    <xf numFmtId="49" fontId="4" fillId="2" borderId="9" xfId="0" applyNumberFormat="1" applyFont="1" applyFill="1" applyBorder="1" applyAlignment="1">
      <alignment horizontal="center"/>
    </xf>
    <xf numFmtId="49" fontId="4" fillId="2" borderId="4" xfId="0" applyNumberFormat="1" applyFont="1" applyFill="1" applyBorder="1" applyAlignment="1">
      <alignment horizontal="center"/>
    </xf>
    <xf numFmtId="49" fontId="4" fillId="2" borderId="3" xfId="0" applyNumberFormat="1" applyFont="1" applyFill="1" applyBorder="1" applyAlignment="1">
      <alignment horizontal="center" vertical="center"/>
    </xf>
    <xf numFmtId="49" fontId="4" fillId="2" borderId="24" xfId="0" applyNumberFormat="1" applyFont="1" applyFill="1" applyBorder="1" applyAlignment="1">
      <alignment horizontal="center"/>
    </xf>
    <xf numFmtId="49" fontId="4" fillId="2" borderId="25" xfId="0" applyNumberFormat="1" applyFont="1" applyFill="1" applyBorder="1" applyAlignment="1">
      <alignment horizontal="center"/>
    </xf>
    <xf numFmtId="49" fontId="4" fillId="2" borderId="17" xfId="0" applyNumberFormat="1" applyFont="1" applyFill="1" applyBorder="1" applyAlignment="1">
      <alignment horizontal="center"/>
    </xf>
    <xf numFmtId="0" fontId="25" fillId="2" borderId="0" xfId="0" applyFont="1" applyFill="1"/>
    <xf numFmtId="49" fontId="4" fillId="2" borderId="28" xfId="0" applyNumberFormat="1" applyFont="1" applyFill="1" applyBorder="1" applyAlignment="1">
      <alignment horizontal="center"/>
    </xf>
    <xf numFmtId="0" fontId="25" fillId="2" borderId="0" xfId="0" applyFont="1" applyFill="1" applyBorder="1"/>
    <xf numFmtId="49" fontId="5" fillId="2" borderId="25" xfId="0" applyNumberFormat="1" applyFont="1" applyFill="1" applyBorder="1" applyAlignment="1">
      <alignment horizontal="center"/>
    </xf>
    <xf numFmtId="49" fontId="5" fillId="2" borderId="9" xfId="0" applyNumberFormat="1" applyFont="1" applyFill="1" applyBorder="1" applyAlignment="1">
      <alignment horizontal="center"/>
    </xf>
    <xf numFmtId="0" fontId="5" fillId="2" borderId="0" xfId="0" applyFont="1" applyFill="1"/>
    <xf numFmtId="49" fontId="5" fillId="2" borderId="33" xfId="0" applyNumberFormat="1" applyFont="1" applyFill="1" applyBorder="1"/>
    <xf numFmtId="49" fontId="5" fillId="2" borderId="4" xfId="0" applyNumberFormat="1" applyFont="1" applyFill="1" applyBorder="1"/>
    <xf numFmtId="49" fontId="5" fillId="2" borderId="1" xfId="0" applyNumberFormat="1" applyFont="1" applyFill="1" applyBorder="1"/>
    <xf numFmtId="49" fontId="5" fillId="2" borderId="4" xfId="0" applyNumberFormat="1" applyFont="1" applyFill="1" applyBorder="1" applyAlignment="1">
      <alignment horizontal="center"/>
    </xf>
    <xf numFmtId="49" fontId="5" fillId="2" borderId="24" xfId="0" applyNumberFormat="1" applyFont="1" applyFill="1" applyBorder="1" applyAlignment="1">
      <alignment horizontal="center"/>
    </xf>
    <xf numFmtId="0" fontId="27" fillId="0" borderId="0" xfId="0" applyFont="1"/>
    <xf numFmtId="0" fontId="27" fillId="2" borderId="0" xfId="0" applyFont="1" applyFill="1"/>
    <xf numFmtId="49" fontId="27" fillId="2" borderId="19" xfId="0" applyNumberFormat="1" applyFont="1" applyFill="1" applyBorder="1"/>
    <xf numFmtId="49" fontId="27" fillId="2" borderId="1" xfId="0" applyNumberFormat="1" applyFont="1" applyFill="1" applyBorder="1"/>
    <xf numFmtId="49" fontId="4" fillId="2" borderId="1" xfId="0" applyNumberFormat="1" applyFont="1" applyFill="1" applyBorder="1" applyAlignment="1">
      <alignment horizontal="center"/>
    </xf>
    <xf numFmtId="0" fontId="5" fillId="0" borderId="0" xfId="0" applyFont="1"/>
    <xf numFmtId="49" fontId="27" fillId="2" borderId="17" xfId="0" applyNumberFormat="1" applyFont="1" applyFill="1" applyBorder="1" applyAlignment="1">
      <alignment horizontal="center"/>
    </xf>
    <xf numFmtId="49" fontId="27" fillId="2" borderId="23" xfId="0" applyNumberFormat="1" applyFont="1" applyFill="1" applyBorder="1" applyAlignment="1">
      <alignment horizontal="center"/>
    </xf>
    <xf numFmtId="49" fontId="27" fillId="2" borderId="9" xfId="0" applyNumberFormat="1" applyFont="1" applyFill="1" applyBorder="1" applyAlignment="1">
      <alignment horizontal="center"/>
    </xf>
    <xf numFmtId="0" fontId="4" fillId="0" borderId="0" xfId="0" applyFont="1"/>
    <xf numFmtId="0" fontId="16" fillId="2" borderId="0" xfId="0" applyFont="1" applyFill="1" applyAlignment="1">
      <alignment horizontal="center"/>
    </xf>
    <xf numFmtId="0" fontId="18" fillId="2" borderId="0" xfId="3" applyFont="1" applyFill="1" applyBorder="1" applyAlignment="1">
      <alignment horizontal="center" wrapText="1"/>
    </xf>
    <xf numFmtId="0" fontId="17" fillId="2" borderId="0" xfId="3" applyFont="1" applyFill="1" applyBorder="1" applyAlignment="1">
      <alignment horizontal="center" wrapText="1"/>
    </xf>
    <xf numFmtId="0" fontId="17" fillId="2" borderId="0" xfId="3" applyFont="1" applyFill="1" applyBorder="1" applyAlignment="1">
      <alignment vertical="center" wrapText="1"/>
    </xf>
    <xf numFmtId="0" fontId="0" fillId="2" borderId="0" xfId="0" applyFill="1" applyBorder="1" applyAlignment="1">
      <alignment vertical="center" wrapText="1"/>
    </xf>
    <xf numFmtId="0" fontId="17" fillId="2" borderId="0" xfId="3" applyFont="1" applyFill="1" applyBorder="1" applyAlignment="1">
      <alignment horizontal="center" vertical="center" wrapText="1"/>
    </xf>
    <xf numFmtId="0" fontId="32" fillId="0" borderId="0" xfId="3" applyFont="1" applyBorder="1"/>
    <xf numFmtId="0" fontId="32" fillId="0" borderId="0" xfId="3" applyFont="1"/>
    <xf numFmtId="0" fontId="1" fillId="0" borderId="0" xfId="3" applyFont="1"/>
    <xf numFmtId="0" fontId="1" fillId="2" borderId="0" xfId="3" applyFont="1" applyFill="1"/>
    <xf numFmtId="0" fontId="4" fillId="2" borderId="3" xfId="0" applyFont="1" applyFill="1" applyBorder="1" applyAlignment="1">
      <alignment horizontal="center" vertical="center"/>
    </xf>
    <xf numFmtId="164" fontId="38" fillId="2" borderId="0" xfId="4" applyNumberFormat="1" applyFont="1" applyFill="1" applyBorder="1" applyAlignment="1">
      <alignment horizontal="right" vertical="center" wrapText="1"/>
    </xf>
    <xf numFmtId="164" fontId="11" fillId="2" borderId="0" xfId="4" applyNumberFormat="1" applyFont="1" applyFill="1" applyBorder="1" applyAlignment="1">
      <alignment horizontal="right" vertical="center" wrapText="1" indent="1"/>
    </xf>
    <xf numFmtId="0" fontId="11" fillId="2" borderId="0" xfId="0" applyFont="1" applyFill="1" applyBorder="1" applyAlignment="1">
      <alignment horizontal="left"/>
    </xf>
    <xf numFmtId="0" fontId="11" fillId="2" borderId="0" xfId="0" applyFont="1" applyFill="1" applyAlignment="1">
      <alignment horizontal="right" indent="1"/>
    </xf>
    <xf numFmtId="0" fontId="11" fillId="2" borderId="0" xfId="0" applyFont="1" applyFill="1" applyBorder="1" applyAlignment="1">
      <alignment horizontal="right" wrapText="1" indent="1"/>
    </xf>
    <xf numFmtId="0" fontId="40" fillId="2" borderId="8" xfId="3" applyFont="1" applyFill="1" applyBorder="1" applyAlignment="1">
      <alignment horizontal="center" vertical="center" wrapText="1"/>
    </xf>
    <xf numFmtId="0" fontId="40" fillId="2" borderId="3" xfId="3" applyFont="1" applyFill="1" applyBorder="1" applyAlignment="1">
      <alignment horizontal="center" vertical="center" wrapText="1"/>
    </xf>
    <xf numFmtId="0" fontId="39" fillId="2" borderId="3" xfId="3" applyFont="1" applyFill="1" applyBorder="1" applyAlignment="1">
      <alignment horizontal="center" vertical="center" wrapText="1"/>
    </xf>
    <xf numFmtId="0" fontId="39" fillId="2" borderId="10" xfId="3" applyFont="1" applyFill="1" applyBorder="1" applyAlignment="1">
      <alignment horizontal="center" vertical="center" wrapText="1"/>
    </xf>
    <xf numFmtId="49" fontId="40" fillId="2" borderId="23" xfId="3" applyNumberFormat="1" applyFont="1" applyFill="1" applyBorder="1" applyAlignment="1">
      <alignment horizontal="center" wrapText="1"/>
    </xf>
    <xf numFmtId="0" fontId="39" fillId="2" borderId="17" xfId="3" applyFont="1" applyFill="1" applyBorder="1" applyAlignment="1">
      <alignment horizontal="center" wrapText="1"/>
    </xf>
    <xf numFmtId="49" fontId="40" fillId="2" borderId="24" xfId="3" applyNumberFormat="1" applyFont="1" applyFill="1" applyBorder="1" applyAlignment="1">
      <alignment horizontal="center" wrapText="1"/>
    </xf>
    <xf numFmtId="0" fontId="39" fillId="2" borderId="1" xfId="3" applyFont="1" applyFill="1" applyBorder="1" applyAlignment="1">
      <alignment horizontal="center" wrapText="1"/>
    </xf>
    <xf numFmtId="0" fontId="39" fillId="2" borderId="4" xfId="3" applyFont="1" applyFill="1" applyBorder="1" applyAlignment="1">
      <alignment horizontal="center" wrapText="1"/>
    </xf>
    <xf numFmtId="0" fontId="40" fillId="2" borderId="24" xfId="3" applyFont="1" applyFill="1" applyBorder="1" applyAlignment="1">
      <alignment horizontal="center" wrapText="1"/>
    </xf>
    <xf numFmtId="0" fontId="40" fillId="2" borderId="25" xfId="3" applyFont="1" applyFill="1" applyBorder="1" applyAlignment="1">
      <alignment horizontal="center" wrapText="1"/>
    </xf>
    <xf numFmtId="0" fontId="39" fillId="2" borderId="2" xfId="3" applyFont="1" applyFill="1" applyBorder="1" applyAlignment="1">
      <alignment horizontal="center" wrapText="1"/>
    </xf>
    <xf numFmtId="0" fontId="39" fillId="0" borderId="4" xfId="3" applyFont="1" applyBorder="1" applyAlignment="1">
      <alignment horizontal="center" wrapText="1"/>
    </xf>
    <xf numFmtId="0" fontId="40" fillId="0" borderId="24" xfId="3" applyFont="1" applyFill="1" applyBorder="1" applyAlignment="1">
      <alignment horizontal="center" wrapText="1"/>
    </xf>
    <xf numFmtId="0" fontId="39" fillId="0" borderId="1" xfId="3" applyFont="1" applyFill="1" applyBorder="1" applyAlignment="1">
      <alignment horizontal="center" wrapText="1"/>
    </xf>
    <xf numFmtId="0" fontId="39" fillId="0" borderId="1" xfId="3" applyFont="1" applyBorder="1" applyAlignment="1">
      <alignment horizontal="center" wrapText="1"/>
    </xf>
    <xf numFmtId="0" fontId="40" fillId="2" borderId="47" xfId="3" applyFont="1" applyFill="1" applyBorder="1" applyAlignment="1">
      <alignment horizontal="center" wrapText="1"/>
    </xf>
    <xf numFmtId="0" fontId="39" fillId="2" borderId="3" xfId="3" applyFont="1" applyFill="1" applyBorder="1" applyAlignment="1">
      <alignment horizontal="center" wrapText="1"/>
    </xf>
    <xf numFmtId="0" fontId="40" fillId="2" borderId="26" xfId="3" applyFont="1" applyFill="1" applyBorder="1" applyAlignment="1">
      <alignment horizontal="center" wrapText="1"/>
    </xf>
    <xf numFmtId="0" fontId="39" fillId="2" borderId="9" xfId="3" applyFont="1" applyFill="1" applyBorder="1" applyAlignment="1">
      <alignment horizontal="center" wrapText="1"/>
    </xf>
    <xf numFmtId="0" fontId="40" fillId="2" borderId="34" xfId="3" applyFont="1" applyFill="1" applyBorder="1" applyAlignment="1">
      <alignment horizontal="center" wrapText="1"/>
    </xf>
    <xf numFmtId="0" fontId="39" fillId="2" borderId="12" xfId="3" applyFont="1" applyFill="1" applyBorder="1" applyAlignment="1">
      <alignment horizontal="center" wrapText="1"/>
    </xf>
    <xf numFmtId="0" fontId="40" fillId="0" borderId="1" xfId="3" applyFont="1" applyFill="1" applyBorder="1" applyAlignment="1">
      <alignment horizontal="center" wrapText="1"/>
    </xf>
    <xf numFmtId="0" fontId="40" fillId="0" borderId="1" xfId="3" applyFont="1" applyBorder="1" applyAlignment="1">
      <alignment horizontal="center" wrapText="1"/>
    </xf>
    <xf numFmtId="0" fontId="40" fillId="2" borderId="4" xfId="3" applyFont="1" applyFill="1" applyBorder="1" applyAlignment="1">
      <alignment horizontal="center" wrapText="1"/>
    </xf>
    <xf numFmtId="0" fontId="40" fillId="2" borderId="1" xfId="3" applyFont="1" applyFill="1" applyBorder="1" applyAlignment="1">
      <alignment horizontal="center" wrapText="1"/>
    </xf>
    <xf numFmtId="0" fontId="40" fillId="2" borderId="28" xfId="3" applyFont="1" applyFill="1" applyBorder="1" applyAlignment="1">
      <alignment horizontal="center" wrapText="1"/>
    </xf>
    <xf numFmtId="0" fontId="44" fillId="2" borderId="25" xfId="3" applyFont="1" applyFill="1" applyBorder="1" applyAlignment="1">
      <alignment horizontal="center" wrapText="1"/>
    </xf>
    <xf numFmtId="0" fontId="43" fillId="0" borderId="4" xfId="3" applyFont="1" applyFill="1" applyBorder="1" applyAlignment="1">
      <alignment horizontal="center" wrapText="1"/>
    </xf>
    <xf numFmtId="0" fontId="40" fillId="2" borderId="31" xfId="3" applyFont="1" applyFill="1" applyBorder="1" applyAlignment="1">
      <alignment horizontal="center" wrapText="1"/>
    </xf>
    <xf numFmtId="0" fontId="39" fillId="2" borderId="16" xfId="3" applyFont="1" applyFill="1" applyBorder="1" applyAlignment="1">
      <alignment horizontal="center" wrapText="1"/>
    </xf>
    <xf numFmtId="0" fontId="11" fillId="2" borderId="0" xfId="0" applyFont="1" applyFill="1" applyAlignment="1">
      <alignment horizontal="left"/>
    </xf>
    <xf numFmtId="49" fontId="11" fillId="2" borderId="0" xfId="0" applyNumberFormat="1" applyFont="1" applyFill="1" applyAlignment="1">
      <alignment vertical="center"/>
    </xf>
    <xf numFmtId="0" fontId="9" fillId="2" borderId="0" xfId="0" applyFont="1" applyFill="1" applyAlignment="1">
      <alignment vertical="center" wrapText="1"/>
    </xf>
    <xf numFmtId="0" fontId="11" fillId="2" borderId="0" xfId="0" applyFont="1" applyFill="1" applyAlignment="1">
      <alignment horizontal="right" indent="1"/>
    </xf>
    <xf numFmtId="0" fontId="35" fillId="0" borderId="0" xfId="0" applyFont="1"/>
    <xf numFmtId="49" fontId="35" fillId="2" borderId="9" xfId="0" applyNumberFormat="1" applyFont="1" applyFill="1" applyBorder="1" applyAlignment="1">
      <alignment horizontal="center" vertical="center"/>
    </xf>
    <xf numFmtId="49" fontId="35" fillId="2" borderId="3" xfId="0" applyNumberFormat="1" applyFont="1" applyFill="1" applyBorder="1" applyAlignment="1">
      <alignment horizontal="center" vertical="center"/>
    </xf>
    <xf numFmtId="0" fontId="35" fillId="2" borderId="0" xfId="0" applyFont="1" applyFill="1"/>
    <xf numFmtId="49" fontId="4" fillId="2" borderId="29" xfId="0" applyNumberFormat="1" applyFont="1" applyFill="1" applyBorder="1" applyAlignment="1">
      <alignment horizontal="center"/>
    </xf>
    <xf numFmtId="49" fontId="11" fillId="2" borderId="9"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0" fontId="11" fillId="0" borderId="0" xfId="0" applyFont="1" applyFill="1" applyAlignment="1">
      <alignment horizontal="left" vertical="center"/>
    </xf>
    <xf numFmtId="0" fontId="11" fillId="0" borderId="0" xfId="0" applyFont="1" applyFill="1" applyAlignment="1">
      <alignment horizontal="left"/>
    </xf>
    <xf numFmtId="0" fontId="35" fillId="0" borderId="0" xfId="0" applyFont="1" applyAlignment="1">
      <alignment horizontal="center"/>
    </xf>
    <xf numFmtId="49" fontId="35" fillId="2" borderId="29" xfId="0" applyNumberFormat="1" applyFont="1" applyFill="1" applyBorder="1" applyAlignment="1">
      <alignment horizontal="center" vertical="center"/>
    </xf>
    <xf numFmtId="0" fontId="9" fillId="3" borderId="0" xfId="0" applyFont="1" applyFill="1"/>
    <xf numFmtId="0" fontId="10" fillId="3" borderId="0" xfId="0" applyFont="1" applyFill="1"/>
    <xf numFmtId="0" fontId="39" fillId="2" borderId="29" xfId="3" applyFont="1" applyFill="1" applyBorder="1" applyAlignment="1">
      <alignment horizontal="center" wrapText="1"/>
    </xf>
    <xf numFmtId="0" fontId="40" fillId="2" borderId="48" xfId="3" applyFont="1" applyFill="1" applyBorder="1" applyAlignment="1">
      <alignment horizontal="center" wrapText="1"/>
    </xf>
    <xf numFmtId="0" fontId="39" fillId="2" borderId="44" xfId="3" applyFont="1" applyFill="1" applyBorder="1" applyAlignment="1">
      <alignment horizontal="center" wrapText="1"/>
    </xf>
    <xf numFmtId="0" fontId="40" fillId="2" borderId="29" xfId="3" applyFont="1" applyFill="1" applyBorder="1" applyAlignment="1">
      <alignment horizontal="center" wrapText="1"/>
    </xf>
    <xf numFmtId="49" fontId="4" fillId="2" borderId="2" xfId="0" applyNumberFormat="1" applyFont="1" applyFill="1" applyBorder="1" applyAlignment="1">
      <alignment horizontal="center" vertical="center"/>
    </xf>
    <xf numFmtId="0" fontId="4" fillId="2" borderId="5" xfId="0" applyFont="1" applyFill="1" applyBorder="1"/>
    <xf numFmtId="0" fontId="40" fillId="2" borderId="1" xfId="3" applyFont="1" applyFill="1" applyBorder="1" applyAlignment="1">
      <alignment horizontal="center" vertical="center" wrapText="1"/>
    </xf>
    <xf numFmtId="49" fontId="48" fillId="2" borderId="25" xfId="3" applyNumberFormat="1" applyFont="1" applyFill="1" applyBorder="1" applyAlignment="1">
      <alignment horizontal="center" wrapText="1"/>
    </xf>
    <xf numFmtId="0" fontId="47" fillId="0" borderId="4" xfId="3" applyFont="1" applyFill="1" applyBorder="1" applyAlignment="1">
      <alignment horizontal="center" wrapText="1"/>
    </xf>
    <xf numFmtId="0" fontId="39" fillId="2" borderId="44" xfId="3" applyFont="1" applyFill="1" applyBorder="1" applyAlignment="1">
      <alignment horizontal="center" vertical="center" wrapText="1"/>
    </xf>
    <xf numFmtId="0" fontId="40" fillId="2" borderId="9" xfId="3" applyFont="1" applyFill="1" applyBorder="1" applyAlignment="1">
      <alignment horizontal="center" vertical="center" wrapText="1"/>
    </xf>
    <xf numFmtId="0" fontId="48" fillId="2" borderId="24" xfId="3" applyFont="1" applyFill="1" applyBorder="1" applyAlignment="1">
      <alignment horizontal="center" wrapText="1"/>
    </xf>
    <xf numFmtId="0" fontId="47" fillId="0" borderId="1" xfId="3" applyFont="1" applyFill="1" applyBorder="1" applyAlignment="1">
      <alignment horizontal="center" wrapText="1"/>
    </xf>
    <xf numFmtId="2" fontId="4" fillId="2" borderId="1" xfId="0" applyNumberFormat="1" applyFont="1" applyFill="1" applyBorder="1"/>
    <xf numFmtId="2" fontId="4" fillId="2" borderId="19" xfId="0" applyNumberFormat="1" applyFont="1" applyFill="1" applyBorder="1" applyAlignment="1">
      <alignment horizontal="center" vertical="center"/>
    </xf>
    <xf numFmtId="2" fontId="4" fillId="2" borderId="29" xfId="0" applyNumberFormat="1" applyFont="1" applyFill="1" applyBorder="1"/>
    <xf numFmtId="2" fontId="4" fillId="2" borderId="30" xfId="0" applyNumberFormat="1" applyFont="1" applyFill="1" applyBorder="1" applyAlignment="1">
      <alignment horizontal="center" vertical="center"/>
    </xf>
    <xf numFmtId="2" fontId="4" fillId="2" borderId="4" xfId="0" applyNumberFormat="1" applyFont="1" applyFill="1" applyBorder="1"/>
    <xf numFmtId="2" fontId="5" fillId="2" borderId="19" xfId="0" applyNumberFormat="1" applyFont="1" applyFill="1" applyBorder="1" applyAlignment="1">
      <alignment horizontal="center" vertical="center" wrapText="1"/>
    </xf>
    <xf numFmtId="2" fontId="25" fillId="2" borderId="1" xfId="0" applyNumberFormat="1" applyFont="1" applyFill="1" applyBorder="1"/>
    <xf numFmtId="2" fontId="26" fillId="2" borderId="19" xfId="0" applyNumberFormat="1" applyFont="1" applyFill="1" applyBorder="1" applyAlignment="1">
      <alignment horizontal="center" vertical="center" wrapText="1"/>
    </xf>
    <xf numFmtId="2" fontId="4" fillId="2" borderId="33" xfId="0" applyNumberFormat="1" applyFont="1" applyFill="1" applyBorder="1" applyAlignment="1">
      <alignment horizontal="center" vertical="center"/>
    </xf>
    <xf numFmtId="2" fontId="4" fillId="2" borderId="3" xfId="0" applyNumberFormat="1" applyFont="1" applyFill="1" applyBorder="1"/>
    <xf numFmtId="2" fontId="27" fillId="2" borderId="17" xfId="0" applyNumberFormat="1" applyFont="1" applyFill="1" applyBorder="1"/>
    <xf numFmtId="0" fontId="22" fillId="2" borderId="0" xfId="2" applyFont="1" applyFill="1" applyBorder="1" applyAlignment="1">
      <alignment horizontal="center"/>
    </xf>
    <xf numFmtId="0" fontId="22" fillId="2" borderId="0" xfId="2" applyFont="1" applyFill="1" applyBorder="1" applyAlignment="1">
      <alignment horizontal="center" vertical="top"/>
    </xf>
    <xf numFmtId="0" fontId="4" fillId="2" borderId="14" xfId="0" applyFont="1" applyFill="1" applyBorder="1" applyAlignment="1">
      <alignment horizontal="center"/>
    </xf>
    <xf numFmtId="0" fontId="5" fillId="2" borderId="14" xfId="0" applyFont="1" applyFill="1" applyBorder="1" applyAlignment="1">
      <alignment horizontal="center"/>
    </xf>
    <xf numFmtId="2" fontId="39" fillId="2" borderId="1" xfId="3" applyNumberFormat="1" applyFont="1" applyFill="1" applyBorder="1" applyAlignment="1">
      <alignment vertical="center" wrapText="1"/>
    </xf>
    <xf numFmtId="2" fontId="47" fillId="2" borderId="4" xfId="3" applyNumberFormat="1" applyFont="1" applyFill="1" applyBorder="1" applyAlignment="1">
      <alignment vertical="center" wrapText="1"/>
    </xf>
    <xf numFmtId="2" fontId="47" fillId="2" borderId="33" xfId="3" applyNumberFormat="1" applyFont="1" applyFill="1" applyBorder="1" applyAlignment="1">
      <alignment vertical="center" wrapText="1"/>
    </xf>
    <xf numFmtId="2" fontId="39" fillId="2" borderId="9" xfId="3" applyNumberFormat="1" applyFont="1" applyFill="1" applyBorder="1" applyAlignment="1">
      <alignment vertical="center" wrapText="1"/>
    </xf>
    <xf numFmtId="2" fontId="39" fillId="2" borderId="4" xfId="3" applyNumberFormat="1" applyFont="1" applyFill="1" applyBorder="1" applyAlignment="1">
      <alignment vertical="center" wrapText="1"/>
    </xf>
    <xf numFmtId="2" fontId="39" fillId="0" borderId="4" xfId="3" applyNumberFormat="1" applyFont="1" applyBorder="1" applyAlignment="1">
      <alignment vertical="center" wrapText="1"/>
    </xf>
    <xf numFmtId="2" fontId="39" fillId="0" borderId="9" xfId="3" applyNumberFormat="1" applyFont="1" applyBorder="1" applyAlignment="1">
      <alignment vertical="center" wrapText="1"/>
    </xf>
    <xf numFmtId="2" fontId="39" fillId="2" borderId="29" xfId="3" applyNumberFormat="1" applyFont="1" applyFill="1" applyBorder="1" applyAlignment="1">
      <alignment vertical="center" wrapText="1"/>
    </xf>
    <xf numFmtId="2" fontId="39" fillId="0" borderId="22" xfId="3" applyNumberFormat="1" applyFont="1" applyBorder="1" applyAlignment="1">
      <alignment vertical="center" wrapText="1"/>
    </xf>
    <xf numFmtId="2" fontId="39" fillId="0" borderId="1" xfId="3" applyNumberFormat="1" applyFont="1" applyBorder="1" applyAlignment="1">
      <alignment vertical="center" wrapText="1"/>
    </xf>
    <xf numFmtId="2" fontId="37" fillId="0" borderId="9" xfId="0" applyNumberFormat="1" applyFont="1" applyBorder="1" applyAlignment="1">
      <alignment vertical="center" wrapText="1"/>
    </xf>
    <xf numFmtId="2" fontId="37" fillId="2" borderId="9" xfId="0" applyNumberFormat="1" applyFont="1" applyFill="1" applyBorder="1" applyAlignment="1">
      <alignment vertical="center" wrapText="1"/>
    </xf>
    <xf numFmtId="2" fontId="47" fillId="0" borderId="1" xfId="3" applyNumberFormat="1" applyFont="1" applyBorder="1" applyAlignment="1">
      <alignment vertical="center" wrapText="1"/>
    </xf>
    <xf numFmtId="2" fontId="47" fillId="0" borderId="19" xfId="3" applyNumberFormat="1" applyFont="1" applyBorder="1" applyAlignment="1">
      <alignment vertical="center" wrapText="1"/>
    </xf>
    <xf numFmtId="2" fontId="43" fillId="0" borderId="1" xfId="3" applyNumberFormat="1" applyFont="1" applyBorder="1" applyAlignment="1">
      <alignment vertical="center" wrapText="1"/>
    </xf>
    <xf numFmtId="2" fontId="39" fillId="0" borderId="1" xfId="3" applyNumberFormat="1" applyFont="1" applyFill="1" applyBorder="1" applyAlignment="1">
      <alignment vertical="center" wrapText="1"/>
    </xf>
    <xf numFmtId="2" fontId="37" fillId="2" borderId="12" xfId="0" applyNumberFormat="1" applyFont="1" applyFill="1" applyBorder="1" applyAlignment="1">
      <alignment vertical="center" wrapText="1"/>
    </xf>
    <xf numFmtId="2" fontId="37" fillId="2" borderId="44" xfId="0" applyNumberFormat="1" applyFont="1" applyFill="1" applyBorder="1" applyAlignment="1">
      <alignment vertical="center" wrapText="1"/>
    </xf>
    <xf numFmtId="2" fontId="43" fillId="2" borderId="4" xfId="3" applyNumberFormat="1" applyFont="1" applyFill="1" applyBorder="1" applyAlignment="1">
      <alignment vertical="center" wrapText="1"/>
    </xf>
    <xf numFmtId="2" fontId="40" fillId="0" borderId="1" xfId="3" applyNumberFormat="1" applyFont="1" applyFill="1" applyBorder="1" applyAlignment="1">
      <alignment vertical="center" wrapText="1"/>
    </xf>
    <xf numFmtId="2" fontId="43" fillId="0" borderId="4" xfId="3" applyNumberFormat="1" applyFont="1" applyBorder="1" applyAlignment="1">
      <alignment vertical="center" wrapText="1"/>
    </xf>
    <xf numFmtId="2" fontId="39" fillId="2" borderId="19" xfId="3" applyNumberFormat="1" applyFont="1" applyFill="1" applyBorder="1" applyAlignment="1">
      <alignment vertical="center" wrapText="1"/>
    </xf>
    <xf numFmtId="2" fontId="39" fillId="2" borderId="33" xfId="3" applyNumberFormat="1" applyFont="1" applyFill="1" applyBorder="1" applyAlignment="1">
      <alignment vertical="center" wrapText="1"/>
    </xf>
    <xf numFmtId="2" fontId="39" fillId="2" borderId="30" xfId="3" applyNumberFormat="1" applyFont="1" applyFill="1" applyBorder="1" applyAlignment="1">
      <alignment vertical="center" wrapText="1"/>
    </xf>
    <xf numFmtId="2" fontId="39" fillId="0" borderId="33" xfId="3" applyNumberFormat="1" applyFont="1" applyBorder="1" applyAlignment="1">
      <alignment vertical="center" wrapText="1"/>
    </xf>
    <xf numFmtId="2" fontId="39" fillId="0" borderId="19" xfId="3" applyNumberFormat="1" applyFont="1" applyBorder="1" applyAlignment="1">
      <alignment vertical="center" wrapText="1"/>
    </xf>
    <xf numFmtId="2" fontId="40" fillId="2" borderId="1" xfId="3" applyNumberFormat="1" applyFont="1" applyFill="1" applyBorder="1" applyAlignment="1">
      <alignment vertical="center" wrapText="1"/>
    </xf>
    <xf numFmtId="2" fontId="39" fillId="2" borderId="44" xfId="3" applyNumberFormat="1" applyFont="1" applyFill="1" applyBorder="1" applyAlignment="1">
      <alignment vertical="center" wrapText="1"/>
    </xf>
    <xf numFmtId="2" fontId="39" fillId="2" borderId="17" xfId="3" applyNumberFormat="1" applyFont="1" applyFill="1" applyBorder="1" applyAlignment="1">
      <alignment vertical="center" wrapText="1"/>
    </xf>
    <xf numFmtId="2" fontId="39" fillId="2" borderId="22" xfId="3" applyNumberFormat="1" applyFont="1" applyFill="1" applyBorder="1" applyAlignment="1">
      <alignment vertical="center" wrapText="1"/>
    </xf>
    <xf numFmtId="2" fontId="39" fillId="2" borderId="18" xfId="3" applyNumberFormat="1" applyFont="1" applyFill="1" applyBorder="1" applyAlignment="1">
      <alignment vertical="center" wrapText="1"/>
    </xf>
    <xf numFmtId="2" fontId="39" fillId="2" borderId="2" xfId="3" applyNumberFormat="1" applyFont="1" applyFill="1" applyBorder="1" applyAlignment="1">
      <alignment vertical="center" wrapText="1"/>
    </xf>
    <xf numFmtId="2" fontId="39" fillId="2" borderId="20" xfId="3" applyNumberFormat="1" applyFont="1" applyFill="1" applyBorder="1" applyAlignment="1">
      <alignment vertical="center" wrapText="1"/>
    </xf>
    <xf numFmtId="2" fontId="39" fillId="2" borderId="19" xfId="3" applyNumberFormat="1" applyFont="1" applyFill="1" applyBorder="1" applyAlignment="1">
      <alignment wrapText="1"/>
    </xf>
    <xf numFmtId="2" fontId="39" fillId="2" borderId="43" xfId="3" applyNumberFormat="1" applyFont="1" applyFill="1" applyBorder="1" applyAlignment="1">
      <alignment wrapText="1"/>
    </xf>
    <xf numFmtId="2" fontId="39" fillId="0" borderId="33" xfId="3" applyNumberFormat="1" applyFont="1" applyFill="1" applyBorder="1" applyAlignment="1">
      <alignment vertical="center" wrapText="1"/>
    </xf>
    <xf numFmtId="2" fontId="39" fillId="2" borderId="32" xfId="3" applyNumberFormat="1" applyFont="1" applyFill="1" applyBorder="1" applyAlignment="1">
      <alignment vertical="center" wrapText="1"/>
    </xf>
    <xf numFmtId="2" fontId="0" fillId="0" borderId="9" xfId="0" applyNumberFormat="1" applyFont="1" applyBorder="1" applyAlignment="1">
      <alignment vertical="center" wrapText="1"/>
    </xf>
    <xf numFmtId="49" fontId="5" fillId="2" borderId="13" xfId="4" applyNumberFormat="1" applyFont="1" applyFill="1" applyBorder="1" applyAlignment="1">
      <alignment horizontal="center" vertical="center" wrapText="1"/>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11"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xf>
    <xf numFmtId="49" fontId="4" fillId="2" borderId="47" xfId="0" applyNumberFormat="1" applyFont="1" applyFill="1" applyBorder="1" applyAlignment="1">
      <alignment horizontal="center"/>
    </xf>
    <xf numFmtId="49" fontId="4" fillId="2" borderId="3" xfId="0" applyNumberFormat="1" applyFont="1" applyFill="1" applyBorder="1" applyAlignment="1">
      <alignment horizontal="center"/>
    </xf>
    <xf numFmtId="0" fontId="5" fillId="2" borderId="0" xfId="2" applyFont="1" applyFill="1" applyBorder="1"/>
    <xf numFmtId="0" fontId="24" fillId="2" borderId="0" xfId="2" applyFont="1" applyFill="1" applyBorder="1"/>
    <xf numFmtId="0" fontId="23" fillId="2" borderId="0" xfId="2" applyFont="1" applyFill="1" applyBorder="1"/>
    <xf numFmtId="0" fontId="11" fillId="2" borderId="0" xfId="0" applyFont="1" applyFill="1" applyBorder="1" applyAlignment="1">
      <alignment horizontal="center"/>
    </xf>
    <xf numFmtId="0" fontId="11" fillId="2" borderId="0" xfId="0" applyFont="1" applyFill="1" applyBorder="1"/>
    <xf numFmtId="0" fontId="5" fillId="2" borderId="0" xfId="0" applyFont="1" applyFill="1" applyBorder="1" applyAlignment="1">
      <alignment horizontal="left"/>
    </xf>
    <xf numFmtId="0" fontId="5" fillId="2" borderId="0" xfId="2" applyFont="1" applyFill="1" applyBorder="1" applyAlignment="1">
      <alignment horizontal="center"/>
    </xf>
    <xf numFmtId="0" fontId="5" fillId="2" borderId="0" xfId="0" applyFont="1" applyFill="1" applyBorder="1"/>
    <xf numFmtId="0" fontId="35" fillId="2" borderId="0" xfId="0" applyFont="1" applyFill="1" applyBorder="1"/>
    <xf numFmtId="0" fontId="33" fillId="2" borderId="0" xfId="2" applyFont="1" applyFill="1" applyBorder="1" applyAlignment="1">
      <alignment horizontal="center" vertical="top"/>
    </xf>
    <xf numFmtId="0" fontId="9" fillId="2" borderId="0" xfId="0" applyFont="1" applyFill="1" applyBorder="1" applyAlignment="1">
      <alignment horizontal="left"/>
    </xf>
    <xf numFmtId="2" fontId="5" fillId="2" borderId="8" xfId="0" applyNumberFormat="1" applyFont="1" applyFill="1" applyBorder="1" applyAlignment="1">
      <alignment horizontal="center" vertical="center" wrapText="1"/>
    </xf>
    <xf numFmtId="49" fontId="4" fillId="2" borderId="4" xfId="0" applyNumberFormat="1" applyFont="1" applyFill="1" applyBorder="1" applyAlignment="1">
      <alignment horizontal="center" wrapText="1"/>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4" fillId="2" borderId="2" xfId="0" applyNumberFormat="1" applyFont="1" applyFill="1" applyBorder="1" applyAlignment="1">
      <alignment horizontal="center"/>
    </xf>
    <xf numFmtId="49" fontId="4" fillId="2" borderId="2" xfId="0" applyNumberFormat="1" applyFont="1" applyFill="1" applyBorder="1" applyAlignment="1">
      <alignment horizontal="center" wrapText="1"/>
    </xf>
    <xf numFmtId="2" fontId="5" fillId="2" borderId="43" xfId="0" applyNumberFormat="1" applyFont="1" applyFill="1" applyBorder="1" applyAlignment="1">
      <alignment horizontal="center" vertical="center" wrapText="1"/>
    </xf>
    <xf numFmtId="0" fontId="35" fillId="2" borderId="0" xfId="3" applyFont="1" applyFill="1" applyBorder="1" applyAlignment="1">
      <alignment horizontal="justify" wrapText="1"/>
    </xf>
    <xf numFmtId="0" fontId="40" fillId="2" borderId="7" xfId="3" applyFont="1" applyFill="1" applyBorder="1" applyAlignment="1">
      <alignment horizontal="left" wrapText="1" indent="1"/>
    </xf>
    <xf numFmtId="0" fontId="40" fillId="2" borderId="7" xfId="3" applyFont="1" applyFill="1" applyBorder="1" applyAlignment="1">
      <alignment horizontal="left" wrapText="1" indent="3"/>
    </xf>
    <xf numFmtId="0" fontId="8" fillId="2" borderId="0" xfId="0" applyFont="1" applyFill="1" applyAlignment="1">
      <alignment horizontal="center" wrapText="1"/>
    </xf>
    <xf numFmtId="0" fontId="0" fillId="2" borderId="0" xfId="0" applyFill="1" applyAlignment="1"/>
    <xf numFmtId="0" fontId="9" fillId="2" borderId="5" xfId="0" applyFont="1" applyFill="1" applyBorder="1" applyAlignment="1">
      <alignment horizontal="center"/>
    </xf>
    <xf numFmtId="0" fontId="0" fillId="2" borderId="5" xfId="0" applyFill="1" applyBorder="1" applyAlignment="1"/>
    <xf numFmtId="0" fontId="15" fillId="2" borderId="0" xfId="0" applyFont="1" applyFill="1" applyBorder="1" applyAlignment="1">
      <alignment horizontal="center" vertical="top" wrapText="1"/>
    </xf>
    <xf numFmtId="0" fontId="8" fillId="2" borderId="0" xfId="0" applyFont="1" applyFill="1" applyBorder="1" applyAlignment="1">
      <alignment horizontal="center" wrapText="1"/>
    </xf>
    <xf numFmtId="0" fontId="0" fillId="2" borderId="0" xfId="0" applyFill="1" applyBorder="1" applyAlignment="1"/>
    <xf numFmtId="0" fontId="40" fillId="2" borderId="1" xfId="3" applyFont="1" applyFill="1" applyBorder="1" applyAlignment="1">
      <alignment horizontal="center" vertical="center" wrapText="1"/>
    </xf>
    <xf numFmtId="0" fontId="39" fillId="2" borderId="1" xfId="3" applyFont="1" applyFill="1" applyBorder="1" applyAlignment="1">
      <alignment horizontal="center" vertical="center" wrapText="1"/>
    </xf>
    <xf numFmtId="0" fontId="39" fillId="2" borderId="7" xfId="3" applyFont="1" applyFill="1" applyBorder="1" applyAlignment="1">
      <alignment horizontal="left" wrapText="1" indent="1"/>
    </xf>
    <xf numFmtId="0" fontId="11" fillId="2" borderId="5" xfId="0" applyFont="1" applyFill="1" applyBorder="1" applyAlignment="1">
      <alignment horizontal="center" wrapText="1"/>
    </xf>
    <xf numFmtId="0" fontId="9" fillId="2" borderId="5" xfId="3" applyFont="1" applyFill="1" applyBorder="1" applyAlignment="1">
      <alignment horizontal="center" wrapText="1"/>
    </xf>
    <xf numFmtId="0" fontId="9" fillId="2" borderId="0" xfId="3" applyFont="1" applyFill="1" applyAlignment="1">
      <alignment horizontal="left"/>
    </xf>
    <xf numFmtId="0" fontId="11" fillId="2" borderId="0" xfId="0" applyFont="1" applyFill="1" applyAlignment="1">
      <alignment horizontal="right" indent="1"/>
    </xf>
    <xf numFmtId="0" fontId="11" fillId="2" borderId="21" xfId="0" applyFont="1" applyFill="1" applyBorder="1" applyAlignment="1">
      <alignment horizontal="right" indent="1"/>
    </xf>
    <xf numFmtId="0" fontId="9" fillId="2" borderId="0" xfId="0" applyFont="1" applyFill="1" applyAlignment="1">
      <alignment horizontal="right" vertical="center" wrapText="1" indent="1"/>
    </xf>
    <xf numFmtId="0" fontId="9" fillId="2" borderId="21" xfId="0" applyFont="1" applyFill="1" applyBorder="1" applyAlignment="1">
      <alignment horizontal="right" vertical="center" wrapText="1" indent="1"/>
    </xf>
    <xf numFmtId="0" fontId="10" fillId="2" borderId="0" xfId="3" applyFont="1" applyFill="1" applyAlignment="1">
      <alignment horizontal="center" vertical="center" wrapText="1"/>
    </xf>
    <xf numFmtId="0" fontId="10" fillId="2" borderId="0" xfId="3" applyFont="1" applyFill="1" applyAlignment="1">
      <alignment horizontal="center" vertical="center"/>
    </xf>
    <xf numFmtId="0" fontId="40" fillId="0" borderId="7" xfId="3" applyFont="1" applyFill="1" applyBorder="1" applyAlignment="1">
      <alignment horizontal="left" wrapText="1" indent="3"/>
    </xf>
    <xf numFmtId="0" fontId="40" fillId="2" borderId="27" xfId="3" applyFont="1" applyFill="1" applyBorder="1" applyAlignment="1">
      <alignment horizontal="left" wrapText="1" indent="1"/>
    </xf>
    <xf numFmtId="0" fontId="40" fillId="2" borderId="8" xfId="3" applyFont="1" applyFill="1" applyBorder="1" applyAlignment="1">
      <alignment horizontal="center" vertical="center" wrapText="1"/>
    </xf>
    <xf numFmtId="0" fontId="39" fillId="2" borderId="6" xfId="3" applyFont="1" applyFill="1" applyBorder="1" applyAlignment="1">
      <alignment horizontal="center" vertical="center" wrapText="1"/>
    </xf>
    <xf numFmtId="0" fontId="39" fillId="2" borderId="11" xfId="3" applyFont="1" applyFill="1" applyBorder="1" applyAlignment="1">
      <alignment horizontal="center" vertical="center" wrapText="1"/>
    </xf>
    <xf numFmtId="0" fontId="39" fillId="2" borderId="5" xfId="3" applyFont="1" applyFill="1" applyBorder="1" applyAlignment="1">
      <alignment horizontal="center" vertical="center" wrapText="1"/>
    </xf>
    <xf numFmtId="0" fontId="39" fillId="2" borderId="12" xfId="3" applyFont="1" applyFill="1" applyBorder="1" applyAlignment="1">
      <alignment horizontal="center" vertical="center" wrapText="1"/>
    </xf>
    <xf numFmtId="0" fontId="48" fillId="2" borderId="7" xfId="3" applyFont="1" applyFill="1" applyBorder="1" applyAlignment="1">
      <alignment wrapText="1"/>
    </xf>
    <xf numFmtId="0" fontId="16" fillId="2" borderId="0" xfId="0" applyFont="1" applyFill="1" applyAlignment="1">
      <alignment horizontal="center"/>
    </xf>
    <xf numFmtId="0" fontId="0" fillId="2" borderId="0" xfId="0" applyFill="1" applyAlignment="1">
      <alignment horizontal="center"/>
    </xf>
    <xf numFmtId="0" fontId="5" fillId="2" borderId="0" xfId="0" applyFont="1" applyFill="1" applyAlignment="1">
      <alignment horizontal="left"/>
    </xf>
    <xf numFmtId="0" fontId="0" fillId="2" borderId="0" xfId="0" applyFill="1" applyAlignment="1">
      <alignment horizontal="left"/>
    </xf>
    <xf numFmtId="0" fontId="35" fillId="2" borderId="0" xfId="3" applyFont="1" applyFill="1" applyBorder="1" applyAlignment="1">
      <alignment horizontal="center" vertical="top"/>
    </xf>
    <xf numFmtId="0" fontId="5" fillId="2" borderId="45" xfId="0" applyFont="1" applyFill="1" applyBorder="1" applyAlignment="1">
      <alignment horizontal="center"/>
    </xf>
    <xf numFmtId="0" fontId="5" fillId="2" borderId="46" xfId="0" applyFont="1" applyFill="1" applyBorder="1" applyAlignment="1">
      <alignment horizontal="center"/>
    </xf>
    <xf numFmtId="0" fontId="39" fillId="2" borderId="7" xfId="3" applyFont="1" applyFill="1" applyBorder="1" applyAlignment="1">
      <alignment horizontal="left" wrapText="1" indent="3"/>
    </xf>
    <xf numFmtId="0" fontId="40" fillId="2" borderId="5" xfId="3" applyFont="1" applyFill="1" applyBorder="1" applyAlignment="1">
      <alignment horizontal="left" wrapText="1" indent="3"/>
    </xf>
    <xf numFmtId="0" fontId="40" fillId="2" borderId="5" xfId="3" applyFont="1" applyFill="1" applyBorder="1" applyAlignment="1">
      <alignment horizontal="left" wrapText="1" indent="1"/>
    </xf>
    <xf numFmtId="0" fontId="40" fillId="2" borderId="7" xfId="3" applyFont="1" applyFill="1" applyBorder="1" applyAlignment="1">
      <alignment horizontal="left" vertical="top" wrapText="1" indent="5"/>
    </xf>
    <xf numFmtId="0" fontId="40" fillId="2" borderId="7" xfId="3" applyFont="1" applyFill="1" applyBorder="1" applyAlignment="1">
      <alignment horizontal="left" wrapText="1" indent="5"/>
    </xf>
    <xf numFmtId="0" fontId="40" fillId="2" borderId="7" xfId="3" applyFont="1" applyFill="1" applyBorder="1" applyAlignment="1">
      <alignment horizontal="left" vertical="center" wrapText="1" indent="3"/>
    </xf>
    <xf numFmtId="0" fontId="40" fillId="2" borderId="27" xfId="3" applyFont="1" applyFill="1" applyBorder="1" applyAlignment="1">
      <alignment horizontal="left" vertical="center" wrapText="1" indent="3"/>
    </xf>
    <xf numFmtId="0" fontId="40" fillId="2" borderId="27" xfId="3" applyFont="1" applyFill="1" applyBorder="1" applyAlignment="1">
      <alignment horizontal="left" wrapText="1" indent="3"/>
    </xf>
    <xf numFmtId="0" fontId="40" fillId="2" borderId="7" xfId="3" applyFont="1" applyFill="1" applyBorder="1" applyAlignment="1">
      <alignment horizontal="left" vertical="top" wrapText="1" indent="3"/>
    </xf>
    <xf numFmtId="0" fontId="47" fillId="2" borderId="7" xfId="3" applyFont="1" applyFill="1" applyBorder="1" applyAlignment="1">
      <alignment horizontal="left" wrapText="1"/>
    </xf>
    <xf numFmtId="0" fontId="40" fillId="2" borderId="7" xfId="3" applyFont="1" applyFill="1" applyBorder="1" applyAlignment="1">
      <alignment horizontal="left" wrapText="1"/>
    </xf>
    <xf numFmtId="0" fontId="39" fillId="2" borderId="7" xfId="3" applyFont="1" applyFill="1" applyBorder="1" applyAlignment="1">
      <alignment horizontal="left" wrapText="1"/>
    </xf>
    <xf numFmtId="0" fontId="37" fillId="2" borderId="7" xfId="0" applyFont="1" applyFill="1" applyBorder="1" applyAlignment="1">
      <alignment horizontal="left" wrapText="1"/>
    </xf>
    <xf numFmtId="0" fontId="39" fillId="2" borderId="7" xfId="3" applyFont="1" applyFill="1" applyBorder="1" applyAlignment="1">
      <alignment horizontal="center" vertical="center" wrapText="1"/>
    </xf>
    <xf numFmtId="0" fontId="39" fillId="2" borderId="9" xfId="3" applyFont="1" applyFill="1" applyBorder="1" applyAlignment="1">
      <alignment horizontal="center" vertical="center" wrapText="1"/>
    </xf>
    <xf numFmtId="0" fontId="36" fillId="2" borderId="0" xfId="3" applyFont="1" applyFill="1" applyBorder="1" applyAlignment="1">
      <alignment horizontal="justify" wrapText="1"/>
    </xf>
    <xf numFmtId="0" fontId="39" fillId="2" borderId="49" xfId="3" applyFont="1" applyFill="1" applyBorder="1" applyAlignment="1">
      <alignment horizontal="left" wrapText="1" indent="3"/>
    </xf>
    <xf numFmtId="0" fontId="33" fillId="2" borderId="0" xfId="3" applyFont="1" applyFill="1" applyBorder="1" applyAlignment="1">
      <alignment horizontal="justify" wrapText="1"/>
    </xf>
    <xf numFmtId="0" fontId="39" fillId="2" borderId="7" xfId="3" applyFont="1" applyFill="1" applyBorder="1" applyAlignment="1">
      <alignment horizontal="left" wrapText="1" indent="5"/>
    </xf>
    <xf numFmtId="0" fontId="44" fillId="2" borderId="7" xfId="3" applyFont="1" applyFill="1" applyBorder="1" applyAlignment="1">
      <alignment wrapText="1"/>
    </xf>
    <xf numFmtId="0" fontId="39" fillId="2" borderId="5" xfId="3" applyFont="1" applyFill="1" applyBorder="1" applyAlignment="1">
      <alignment horizontal="left" wrapText="1" indent="3"/>
    </xf>
    <xf numFmtId="0" fontId="18" fillId="2" borderId="6" xfId="3" applyFont="1" applyFill="1" applyBorder="1" applyAlignment="1">
      <alignment horizontal="left" wrapText="1" indent="3"/>
    </xf>
    <xf numFmtId="0" fontId="43" fillId="2" borderId="7" xfId="3" applyFont="1" applyFill="1" applyBorder="1" applyAlignment="1">
      <alignment wrapText="1"/>
    </xf>
    <xf numFmtId="0" fontId="35" fillId="2" borderId="0" xfId="0" applyFont="1" applyFill="1" applyAlignment="1">
      <alignment horizontal="left"/>
    </xf>
    <xf numFmtId="0" fontId="33" fillId="2" borderId="0" xfId="0" applyFont="1" applyFill="1" applyAlignment="1">
      <alignment horizontal="left" wrapText="1"/>
    </xf>
    <xf numFmtId="0" fontId="35" fillId="2" borderId="0" xfId="0" applyFont="1" applyFill="1" applyAlignment="1">
      <alignment horizontal="left" wrapText="1"/>
    </xf>
    <xf numFmtId="49" fontId="5" fillId="2" borderId="1" xfId="0" applyNumberFormat="1" applyFont="1" applyFill="1" applyBorder="1" applyAlignment="1">
      <alignment horizontal="left" vertical="top" wrapText="1" indent="8"/>
    </xf>
    <xf numFmtId="0" fontId="33" fillId="2" borderId="0" xfId="0" applyFont="1" applyFill="1" applyAlignment="1">
      <alignment horizontal="left"/>
    </xf>
    <xf numFmtId="49" fontId="5" fillId="2" borderId="8" xfId="0" applyNumberFormat="1" applyFont="1" applyFill="1" applyBorder="1" applyAlignment="1">
      <alignment horizontal="left" vertical="top" wrapText="1"/>
    </xf>
    <xf numFmtId="49" fontId="5" fillId="2" borderId="7" xfId="0" applyNumberFormat="1" applyFont="1" applyFill="1" applyBorder="1" applyAlignment="1">
      <alignment horizontal="left" vertical="top" wrapText="1"/>
    </xf>
    <xf numFmtId="49" fontId="5" fillId="2" borderId="9" xfId="0" applyNumberFormat="1" applyFont="1" applyFill="1" applyBorder="1" applyAlignment="1">
      <alignment horizontal="left" vertical="top" wrapText="1"/>
    </xf>
    <xf numFmtId="49" fontId="4" fillId="2" borderId="11" xfId="0" applyNumberFormat="1" applyFont="1" applyFill="1" applyBorder="1" applyAlignment="1">
      <alignment horizontal="center"/>
    </xf>
    <xf numFmtId="49" fontId="4" fillId="2" borderId="12" xfId="0" applyNumberFormat="1" applyFont="1" applyFill="1" applyBorder="1" applyAlignment="1">
      <alignment horizontal="center"/>
    </xf>
    <xf numFmtId="0" fontId="5" fillId="2" borderId="5" xfId="2" applyFont="1" applyFill="1" applyBorder="1" applyAlignment="1">
      <alignment horizontal="center"/>
    </xf>
    <xf numFmtId="0" fontId="4" fillId="2" borderId="5" xfId="0" applyFont="1" applyFill="1" applyBorder="1" applyAlignment="1">
      <alignment horizontal="center"/>
    </xf>
    <xf numFmtId="0" fontId="9" fillId="2" borderId="42" xfId="0" applyFont="1" applyFill="1" applyBorder="1" applyAlignment="1">
      <alignment horizontal="center"/>
    </xf>
    <xf numFmtId="0" fontId="9" fillId="2" borderId="41" xfId="0" applyFont="1" applyFill="1" applyBorder="1" applyAlignment="1">
      <alignment horizontal="center"/>
    </xf>
    <xf numFmtId="0" fontId="9" fillId="2" borderId="40" xfId="0" applyFont="1" applyFill="1" applyBorder="1" applyAlignment="1">
      <alignment horizontal="center"/>
    </xf>
    <xf numFmtId="0" fontId="9" fillId="2" borderId="52" xfId="0" applyFont="1" applyFill="1" applyBorder="1" applyAlignment="1">
      <alignment horizontal="center" wrapText="1"/>
    </xf>
    <xf numFmtId="0" fontId="9" fillId="2" borderId="5" xfId="0" applyFont="1" applyFill="1" applyBorder="1" applyAlignment="1">
      <alignment horizontal="center" wrapText="1"/>
    </xf>
    <xf numFmtId="0" fontId="33" fillId="2" borderId="0" xfId="2" applyFont="1" applyFill="1" applyBorder="1" applyAlignment="1">
      <alignment horizontal="center" vertical="top"/>
    </xf>
    <xf numFmtId="49" fontId="5" fillId="2" borderId="8" xfId="0" applyNumberFormat="1" applyFont="1" applyFill="1" applyBorder="1" applyAlignment="1">
      <alignment horizontal="left" wrapText="1" indent="4"/>
    </xf>
    <xf numFmtId="49" fontId="5" fillId="2" borderId="7" xfId="0" applyNumberFormat="1" applyFont="1" applyFill="1" applyBorder="1" applyAlignment="1">
      <alignment horizontal="left" wrapText="1" indent="4"/>
    </xf>
    <xf numFmtId="0" fontId="15" fillId="2" borderId="39" xfId="0" applyFont="1" applyFill="1" applyBorder="1" applyAlignment="1">
      <alignment horizontal="center" vertical="top"/>
    </xf>
    <xf numFmtId="0" fontId="15" fillId="2" borderId="0" xfId="0" applyFont="1" applyFill="1" applyBorder="1" applyAlignment="1">
      <alignment horizontal="center" vertical="top"/>
    </xf>
    <xf numFmtId="0" fontId="15" fillId="2" borderId="0" xfId="0" applyFont="1" applyFill="1" applyBorder="1" applyAlignment="1">
      <alignment horizontal="left" vertical="top"/>
    </xf>
    <xf numFmtId="0" fontId="15" fillId="2" borderId="38" xfId="0" applyFont="1" applyFill="1" applyBorder="1" applyAlignment="1">
      <alignment horizontal="left" vertical="top"/>
    </xf>
    <xf numFmtId="49" fontId="5" fillId="2" borderId="8" xfId="0" applyNumberFormat="1" applyFont="1" applyFill="1" applyBorder="1" applyAlignment="1">
      <alignment horizontal="left" wrapText="1"/>
    </xf>
    <xf numFmtId="49" fontId="5" fillId="2" borderId="7" xfId="0" applyNumberFormat="1" applyFont="1" applyFill="1" applyBorder="1" applyAlignment="1">
      <alignment horizontal="left" wrapText="1"/>
    </xf>
    <xf numFmtId="49" fontId="5" fillId="2" borderId="51" xfId="0" applyNumberFormat="1" applyFont="1" applyFill="1" applyBorder="1" applyAlignment="1">
      <alignment horizontal="left" wrapText="1"/>
    </xf>
    <xf numFmtId="49" fontId="5" fillId="2" borderId="8" xfId="0" applyNumberFormat="1" applyFont="1" applyFill="1" applyBorder="1" applyAlignment="1">
      <alignment horizontal="left" wrapText="1" indent="6"/>
    </xf>
    <xf numFmtId="49" fontId="5" fillId="2" borderId="7" xfId="0" applyNumberFormat="1" applyFont="1" applyFill="1" applyBorder="1" applyAlignment="1">
      <alignment horizontal="left" wrapText="1" indent="6"/>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5" fillId="2" borderId="50" xfId="0" applyNumberFormat="1" applyFont="1" applyFill="1" applyBorder="1" applyAlignment="1">
      <alignment horizontal="left" vertical="top" wrapText="1" indent="8"/>
    </xf>
    <xf numFmtId="0" fontId="29" fillId="2" borderId="0" xfId="0" applyFont="1" applyFill="1" applyAlignment="1">
      <alignment horizontal="center" vertical="center"/>
    </xf>
    <xf numFmtId="0" fontId="31" fillId="2" borderId="0" xfId="0" applyFont="1" applyFill="1" applyAlignment="1"/>
    <xf numFmtId="49" fontId="35" fillId="2" borderId="8" xfId="0" applyNumberFormat="1" applyFont="1" applyFill="1" applyBorder="1" applyAlignment="1">
      <alignment horizontal="center" vertical="center"/>
    </xf>
    <xf numFmtId="49" fontId="35" fillId="2" borderId="7" xfId="0" applyNumberFormat="1" applyFont="1" applyFill="1" applyBorder="1" applyAlignment="1">
      <alignment horizontal="center" vertical="center"/>
    </xf>
    <xf numFmtId="49" fontId="35" fillId="2" borderId="9" xfId="0" applyNumberFormat="1" applyFont="1" applyFill="1" applyBorder="1" applyAlignment="1">
      <alignment horizontal="center" vertical="center"/>
    </xf>
    <xf numFmtId="49" fontId="27" fillId="2" borderId="8" xfId="0" applyNumberFormat="1" applyFont="1" applyFill="1" applyBorder="1" applyAlignment="1">
      <alignment horizontal="left" wrapText="1"/>
    </xf>
    <xf numFmtId="49" fontId="27" fillId="2" borderId="7" xfId="0" applyNumberFormat="1" applyFont="1" applyFill="1" applyBorder="1" applyAlignment="1">
      <alignment horizontal="left" wrapText="1"/>
    </xf>
    <xf numFmtId="49" fontId="5" fillId="2" borderId="8" xfId="0" applyNumberFormat="1" applyFont="1" applyFill="1" applyBorder="1" applyAlignment="1">
      <alignment horizontal="left" vertical="center" wrapText="1" indent="4"/>
    </xf>
    <xf numFmtId="49" fontId="5" fillId="2" borderId="7" xfId="0" applyNumberFormat="1" applyFont="1" applyFill="1" applyBorder="1" applyAlignment="1">
      <alignment horizontal="left" vertical="center" wrapText="1" indent="4"/>
    </xf>
    <xf numFmtId="49" fontId="5" fillId="2" borderId="27" xfId="0" applyNumberFormat="1" applyFont="1" applyFill="1" applyBorder="1" applyAlignment="1">
      <alignment horizontal="left" wrapText="1" indent="4"/>
    </xf>
    <xf numFmtId="49" fontId="11" fillId="2" borderId="1"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2" fontId="5" fillId="2" borderId="8" xfId="0" applyNumberFormat="1" applyFont="1" applyFill="1" applyBorder="1" applyAlignment="1">
      <alignment horizontal="left" vertical="center" wrapText="1" indent="2"/>
    </xf>
    <xf numFmtId="2" fontId="5" fillId="2" borderId="7" xfId="0" applyNumberFormat="1" applyFont="1" applyFill="1" applyBorder="1" applyAlignment="1">
      <alignment horizontal="left" vertical="center" wrapText="1" indent="2"/>
    </xf>
    <xf numFmtId="49" fontId="5" fillId="2" borderId="8" xfId="0" applyNumberFormat="1" applyFont="1" applyFill="1" applyBorder="1" applyAlignment="1">
      <alignment horizontal="left" wrapText="1" indent="2"/>
    </xf>
    <xf numFmtId="49" fontId="5" fillId="2" borderId="7" xfId="0" applyNumberFormat="1" applyFont="1" applyFill="1" applyBorder="1" applyAlignment="1">
      <alignment horizontal="left" wrapText="1" indent="2"/>
    </xf>
    <xf numFmtId="49" fontId="5" fillId="2" borderId="27" xfId="0" applyNumberFormat="1" applyFont="1" applyFill="1" applyBorder="1" applyAlignment="1">
      <alignment horizontal="left" wrapText="1" indent="2"/>
    </xf>
    <xf numFmtId="49" fontId="5" fillId="2" borderId="27" xfId="0" applyNumberFormat="1" applyFont="1" applyFill="1" applyBorder="1" applyAlignment="1">
      <alignment horizontal="left" wrapText="1" indent="6"/>
    </xf>
    <xf numFmtId="49" fontId="5" fillId="2" borderId="27" xfId="0" applyNumberFormat="1" applyFont="1" applyFill="1" applyBorder="1" applyAlignment="1">
      <alignment horizontal="left" vertical="top" wrapText="1"/>
    </xf>
    <xf numFmtId="49" fontId="5" fillId="2" borderId="8" xfId="0" applyNumberFormat="1" applyFont="1" applyFill="1" applyBorder="1" applyAlignment="1">
      <alignment horizontal="center" vertical="top" wrapText="1"/>
    </xf>
    <xf numFmtId="49" fontId="5" fillId="2" borderId="7" xfId="0" applyNumberFormat="1" applyFont="1" applyFill="1" applyBorder="1" applyAlignment="1">
      <alignment horizontal="center" vertical="top" wrapText="1"/>
    </xf>
    <xf numFmtId="49" fontId="5" fillId="2" borderId="27" xfId="0" applyNumberFormat="1" applyFont="1" applyFill="1" applyBorder="1" applyAlignment="1">
      <alignment horizontal="center" vertical="top" wrapText="1"/>
    </xf>
  </cellXfs>
  <cellStyles count="5">
    <cellStyle name="Обычный" xfId="0" builtinId="0"/>
    <cellStyle name="Обычный 2" xfId="1"/>
    <cellStyle name="Обычный 2 2" xfId="2"/>
    <cellStyle name="Обычный 2 2 2" xfId="3"/>
    <cellStyle name="Обычный_2002год"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115"/>
  <sheetViews>
    <sheetView showGridLines="0" view="pageBreakPreview" topLeftCell="D70" zoomScaleSheetLayoutView="100" workbookViewId="0">
      <selection activeCell="H59" sqref="H59"/>
    </sheetView>
  </sheetViews>
  <sheetFormatPr defaultColWidth="8.85546875" defaultRowHeight="15" x14ac:dyDescent="0.25"/>
  <cols>
    <col min="1" max="1" width="3.5703125" style="1" customWidth="1"/>
    <col min="2" max="2" width="15.42578125" style="10" customWidth="1"/>
    <col min="3" max="3" width="18.140625" style="10" customWidth="1"/>
    <col min="4" max="4" width="16" style="10" customWidth="1"/>
    <col min="5" max="5" width="47.85546875" style="10" customWidth="1"/>
    <col min="6" max="6" width="10.7109375" style="8" customWidth="1"/>
    <col min="7" max="7" width="15.7109375" style="1" customWidth="1"/>
    <col min="8" max="8" width="15.85546875" style="1" customWidth="1"/>
    <col min="9" max="9" width="14.5703125" style="1" customWidth="1"/>
    <col min="10" max="10" width="16.42578125" style="1" customWidth="1"/>
    <col min="11" max="11" width="19" style="1" customWidth="1"/>
    <col min="12" max="12" width="18" style="1" customWidth="1"/>
    <col min="13" max="13" width="14.85546875" style="1" customWidth="1"/>
    <col min="14" max="16384" width="8.85546875" style="1"/>
  </cols>
  <sheetData>
    <row r="1" spans="2:11" ht="14.25" customHeight="1" x14ac:dyDescent="0.25">
      <c r="G1" s="9"/>
      <c r="H1" s="9"/>
      <c r="I1" s="233" t="s">
        <v>169</v>
      </c>
      <c r="J1" s="233"/>
      <c r="K1" s="234"/>
    </row>
    <row r="2" spans="2:11" ht="15.75" customHeight="1" x14ac:dyDescent="0.25">
      <c r="G2" s="9"/>
      <c r="H2" s="9"/>
      <c r="I2" s="235" t="s">
        <v>238</v>
      </c>
      <c r="J2" s="235"/>
      <c r="K2" s="236"/>
    </row>
    <row r="3" spans="2:11" ht="12" customHeight="1" x14ac:dyDescent="0.25">
      <c r="G3" s="9"/>
      <c r="H3" s="9"/>
      <c r="I3" s="237" t="s">
        <v>143</v>
      </c>
      <c r="J3" s="237"/>
      <c r="K3" s="234"/>
    </row>
    <row r="4" spans="2:11" ht="12" customHeight="1" x14ac:dyDescent="0.25">
      <c r="G4" s="9"/>
      <c r="H4" s="9"/>
      <c r="I4" s="235" t="s">
        <v>274</v>
      </c>
      <c r="J4" s="235"/>
      <c r="K4" s="236"/>
    </row>
    <row r="5" spans="2:11" ht="12" customHeight="1" x14ac:dyDescent="0.25">
      <c r="G5" s="9"/>
      <c r="H5" s="9"/>
      <c r="I5" s="237" t="s">
        <v>20</v>
      </c>
      <c r="J5" s="237"/>
      <c r="K5" s="234"/>
    </row>
    <row r="6" spans="2:11" ht="33.75" customHeight="1" x14ac:dyDescent="0.25">
      <c r="G6" s="9"/>
      <c r="H6" s="9"/>
      <c r="I6" s="238" t="s">
        <v>275</v>
      </c>
      <c r="J6" s="238"/>
      <c r="K6" s="239"/>
    </row>
    <row r="7" spans="2:11" ht="12" customHeight="1" x14ac:dyDescent="0.25">
      <c r="G7" s="9"/>
      <c r="H7" s="9"/>
      <c r="I7" s="237" t="s">
        <v>28</v>
      </c>
      <c r="J7" s="237"/>
      <c r="K7" s="234"/>
    </row>
    <row r="8" spans="2:11" ht="16.5" customHeight="1" x14ac:dyDescent="0.25">
      <c r="G8" s="9"/>
      <c r="H8" s="9"/>
      <c r="I8" s="238" t="s">
        <v>291</v>
      </c>
      <c r="J8" s="238"/>
      <c r="K8" s="261"/>
    </row>
    <row r="9" spans="2:11" ht="8.25" customHeight="1" x14ac:dyDescent="0.25">
      <c r="G9" s="9"/>
      <c r="H9" s="9"/>
      <c r="I9" s="238"/>
      <c r="J9" s="234"/>
      <c r="K9" s="234"/>
    </row>
    <row r="10" spans="2:11" ht="21" customHeight="1" x14ac:dyDescent="0.3">
      <c r="B10" s="260" t="s">
        <v>141</v>
      </c>
      <c r="C10" s="261"/>
      <c r="D10" s="261"/>
      <c r="E10" s="261"/>
      <c r="F10" s="261"/>
      <c r="G10" s="261"/>
      <c r="H10" s="261"/>
      <c r="I10" s="261"/>
      <c r="J10" s="261"/>
      <c r="K10" s="74"/>
    </row>
    <row r="11" spans="2:11" ht="19.5" customHeight="1" thickBot="1" x14ac:dyDescent="0.35">
      <c r="B11" s="260" t="s">
        <v>209</v>
      </c>
      <c r="C11" s="261"/>
      <c r="D11" s="261"/>
      <c r="E11" s="261"/>
      <c r="F11" s="261"/>
      <c r="G11" s="261"/>
      <c r="H11" s="261"/>
      <c r="I11" s="261"/>
      <c r="J11" s="261"/>
      <c r="K11" s="84" t="s">
        <v>11</v>
      </c>
    </row>
    <row r="12" spans="2:11" ht="15.75" customHeight="1" x14ac:dyDescent="0.25">
      <c r="B12" s="18"/>
      <c r="C12" s="18"/>
      <c r="D12" s="18"/>
      <c r="E12" s="262" t="s">
        <v>292</v>
      </c>
      <c r="F12" s="263"/>
      <c r="G12" s="263"/>
      <c r="H12" s="263"/>
      <c r="I12" s="85"/>
      <c r="J12" s="86" t="s">
        <v>12</v>
      </c>
      <c r="K12" s="204" t="s">
        <v>210</v>
      </c>
    </row>
    <row r="13" spans="2:11" ht="14.25" customHeight="1" x14ac:dyDescent="0.25">
      <c r="B13" s="132"/>
      <c r="C13" s="133"/>
      <c r="D13" s="121"/>
      <c r="E13" s="121"/>
      <c r="F13" s="121"/>
      <c r="G13" s="121"/>
      <c r="H13" s="121"/>
      <c r="I13" s="246" t="s">
        <v>13</v>
      </c>
      <c r="J13" s="247"/>
      <c r="K13" s="21"/>
    </row>
    <row r="14" spans="2:11" ht="15.75" customHeight="1" x14ac:dyDescent="0.25">
      <c r="B14" s="87"/>
      <c r="C14" s="87"/>
      <c r="D14" s="87"/>
      <c r="E14" s="87"/>
      <c r="F14" s="87"/>
      <c r="G14" s="87"/>
      <c r="H14" s="87"/>
      <c r="I14" s="87"/>
      <c r="J14" s="88" t="s">
        <v>14</v>
      </c>
      <c r="K14" s="164">
        <v>108003350</v>
      </c>
    </row>
    <row r="15" spans="2:11" ht="30.75" customHeight="1" x14ac:dyDescent="0.25">
      <c r="B15" s="87" t="s">
        <v>214</v>
      </c>
      <c r="C15" s="243" t="s">
        <v>273</v>
      </c>
      <c r="D15" s="243"/>
      <c r="E15" s="243"/>
      <c r="F15" s="243"/>
      <c r="G15" s="243"/>
      <c r="H15" s="243"/>
      <c r="I15" s="246" t="s">
        <v>15</v>
      </c>
      <c r="J15" s="247"/>
      <c r="K15" s="165">
        <v>10101001</v>
      </c>
    </row>
    <row r="16" spans="2:11" ht="19.5" customHeight="1" x14ac:dyDescent="0.25">
      <c r="B16" s="245" t="s">
        <v>174</v>
      </c>
      <c r="C16" s="245"/>
      <c r="D16" s="23"/>
      <c r="E16" s="23"/>
      <c r="F16" s="23"/>
      <c r="G16" s="23"/>
      <c r="H16" s="23"/>
      <c r="I16" s="246" t="s">
        <v>13</v>
      </c>
      <c r="J16" s="247"/>
      <c r="K16" s="22"/>
    </row>
    <row r="17" spans="1:12" ht="39" customHeight="1" x14ac:dyDescent="0.25">
      <c r="B17" s="122" t="s">
        <v>216</v>
      </c>
      <c r="C17" s="23"/>
      <c r="D17" s="244" t="s">
        <v>215</v>
      </c>
      <c r="E17" s="244"/>
      <c r="F17" s="244"/>
      <c r="G17" s="244"/>
      <c r="H17" s="244"/>
      <c r="I17" s="246" t="s">
        <v>18</v>
      </c>
      <c r="J17" s="247"/>
      <c r="K17" s="165">
        <v>903</v>
      </c>
    </row>
    <row r="18" spans="1:12" ht="18.75" customHeight="1" x14ac:dyDescent="0.25">
      <c r="B18" s="122" t="s">
        <v>168</v>
      </c>
      <c r="C18" s="23"/>
      <c r="D18" s="23"/>
      <c r="E18" s="23"/>
      <c r="F18" s="23"/>
      <c r="G18" s="23"/>
      <c r="H18" s="23"/>
      <c r="I18" s="87"/>
      <c r="J18" s="124"/>
      <c r="K18" s="265"/>
    </row>
    <row r="19" spans="1:12" ht="15.75" customHeight="1" x14ac:dyDescent="0.25">
      <c r="B19" s="122"/>
      <c r="C19" s="23"/>
      <c r="D19" s="23"/>
      <c r="E19" s="264" t="s">
        <v>208</v>
      </c>
      <c r="F19" s="264"/>
      <c r="G19" s="264"/>
      <c r="H19" s="23"/>
      <c r="I19" s="23"/>
      <c r="J19" s="89"/>
      <c r="K19" s="266"/>
    </row>
    <row r="20" spans="1:12" ht="15.75" customHeight="1" thickBot="1" x14ac:dyDescent="0.3">
      <c r="B20" s="87" t="s">
        <v>16</v>
      </c>
      <c r="C20" s="87"/>
      <c r="D20" s="87"/>
      <c r="E20" s="87"/>
      <c r="F20" s="87"/>
      <c r="G20" s="87"/>
      <c r="H20" s="123"/>
      <c r="I20" s="248" t="s">
        <v>17</v>
      </c>
      <c r="J20" s="249"/>
      <c r="K20" s="24">
        <v>383</v>
      </c>
    </row>
    <row r="21" spans="1:12" s="2" customFormat="1" ht="15.75" customHeight="1" x14ac:dyDescent="0.25">
      <c r="B21" s="250" t="s">
        <v>32</v>
      </c>
      <c r="C21" s="250"/>
      <c r="D21" s="250"/>
      <c r="E21" s="250"/>
      <c r="F21" s="251"/>
      <c r="G21" s="251"/>
      <c r="H21" s="251"/>
      <c r="I21" s="251"/>
      <c r="J21" s="251"/>
      <c r="K21" s="251"/>
    </row>
    <row r="22" spans="1:12" s="2" customFormat="1" ht="19.5" customHeight="1" x14ac:dyDescent="0.25">
      <c r="A22" s="12"/>
      <c r="B22" s="255" t="s">
        <v>0</v>
      </c>
      <c r="C22" s="255"/>
      <c r="D22" s="255"/>
      <c r="E22" s="256"/>
      <c r="F22" s="240" t="s">
        <v>1</v>
      </c>
      <c r="G22" s="241" t="s">
        <v>176</v>
      </c>
      <c r="H22" s="240" t="s">
        <v>19</v>
      </c>
      <c r="I22" s="240"/>
      <c r="J22" s="240"/>
      <c r="K22" s="254"/>
    </row>
    <row r="23" spans="1:12" s="2" customFormat="1" ht="56.25" customHeight="1" x14ac:dyDescent="0.25">
      <c r="A23" s="12"/>
      <c r="B23" s="257"/>
      <c r="C23" s="257"/>
      <c r="D23" s="257"/>
      <c r="E23" s="258"/>
      <c r="F23" s="240"/>
      <c r="G23" s="241"/>
      <c r="H23" s="144" t="s">
        <v>211</v>
      </c>
      <c r="I23" s="148" t="s">
        <v>212</v>
      </c>
      <c r="J23" s="144" t="s">
        <v>213</v>
      </c>
      <c r="K23" s="90" t="s">
        <v>10</v>
      </c>
    </row>
    <row r="24" spans="1:12" s="81" customFormat="1" ht="14.25" customHeight="1" thickBot="1" x14ac:dyDescent="0.25">
      <c r="A24" s="80"/>
      <c r="B24" s="280">
        <v>1</v>
      </c>
      <c r="C24" s="280"/>
      <c r="D24" s="280"/>
      <c r="E24" s="281"/>
      <c r="F24" s="91">
        <v>2</v>
      </c>
      <c r="G24" s="92">
        <v>3</v>
      </c>
      <c r="H24" s="92">
        <v>4</v>
      </c>
      <c r="I24" s="147">
        <v>5</v>
      </c>
      <c r="J24" s="92">
        <v>6</v>
      </c>
      <c r="K24" s="93">
        <v>7</v>
      </c>
    </row>
    <row r="25" spans="1:12" customFormat="1" ht="17.25" customHeight="1" x14ac:dyDescent="0.25">
      <c r="A25" s="12"/>
      <c r="B25" s="277" t="s">
        <v>177</v>
      </c>
      <c r="C25" s="277"/>
      <c r="D25" s="277"/>
      <c r="E25" s="277"/>
      <c r="F25" s="94" t="s">
        <v>6</v>
      </c>
      <c r="G25" s="95" t="s">
        <v>5</v>
      </c>
      <c r="H25" s="194">
        <v>54647.59</v>
      </c>
      <c r="I25" s="195">
        <v>0</v>
      </c>
      <c r="J25" s="194">
        <v>0</v>
      </c>
      <c r="K25" s="196"/>
    </row>
    <row r="26" spans="1:12" s="17" customFormat="1" ht="18" customHeight="1" x14ac:dyDescent="0.25">
      <c r="A26" s="13"/>
      <c r="B26" s="278" t="s">
        <v>178</v>
      </c>
      <c r="C26" s="279"/>
      <c r="D26" s="279"/>
      <c r="E26" s="279"/>
      <c r="F26" s="96" t="s">
        <v>7</v>
      </c>
      <c r="G26" s="97" t="s">
        <v>5</v>
      </c>
      <c r="H26" s="166"/>
      <c r="I26" s="169"/>
      <c r="J26" s="166"/>
      <c r="K26" s="187"/>
      <c r="L26" s="25"/>
    </row>
    <row r="27" spans="1:12" s="2" customFormat="1" x14ac:dyDescent="0.25">
      <c r="A27" s="12"/>
      <c r="B27" s="276" t="s">
        <v>137</v>
      </c>
      <c r="C27" s="276"/>
      <c r="D27" s="276"/>
      <c r="E27" s="276"/>
      <c r="F27" s="145" t="s">
        <v>33</v>
      </c>
      <c r="G27" s="146" t="s">
        <v>5</v>
      </c>
      <c r="H27" s="167">
        <v>28407392.07</v>
      </c>
      <c r="I27" s="167">
        <f t="shared" ref="I27:J27" si="0">I28+I29+I33+I34+I38</f>
        <v>23043380</v>
      </c>
      <c r="J27" s="167">
        <f t="shared" si="0"/>
        <v>23235705</v>
      </c>
      <c r="K27" s="168"/>
    </row>
    <row r="28" spans="1:12" s="2" customFormat="1" ht="30.75" customHeight="1" x14ac:dyDescent="0.25">
      <c r="A28" s="12"/>
      <c r="B28" s="231" t="s">
        <v>107</v>
      </c>
      <c r="C28" s="231"/>
      <c r="D28" s="231"/>
      <c r="E28" s="231"/>
      <c r="F28" s="99">
        <v>1100</v>
      </c>
      <c r="G28" s="97">
        <v>120</v>
      </c>
      <c r="H28" s="166">
        <v>0</v>
      </c>
      <c r="I28" s="169">
        <v>0</v>
      </c>
      <c r="J28" s="166">
        <v>0</v>
      </c>
      <c r="K28" s="187"/>
    </row>
    <row r="29" spans="1:12" s="2" customFormat="1" ht="18.75" customHeight="1" x14ac:dyDescent="0.25">
      <c r="A29" s="12"/>
      <c r="B29" s="242" t="s">
        <v>31</v>
      </c>
      <c r="C29" s="242"/>
      <c r="D29" s="242"/>
      <c r="E29" s="242"/>
      <c r="F29" s="100">
        <v>1200</v>
      </c>
      <c r="G29" s="98">
        <v>130</v>
      </c>
      <c r="H29" s="170">
        <v>23641290.100000001</v>
      </c>
      <c r="I29" s="170">
        <f t="shared" ref="I29:J29" si="1">I31+I32+I30</f>
        <v>20039040</v>
      </c>
      <c r="J29" s="170">
        <f t="shared" si="1"/>
        <v>20211065</v>
      </c>
      <c r="K29" s="188"/>
    </row>
    <row r="30" spans="1:12" s="2" customFormat="1" ht="44.25" customHeight="1" x14ac:dyDescent="0.25">
      <c r="A30" s="12"/>
      <c r="B30" s="252" t="s">
        <v>278</v>
      </c>
      <c r="C30" s="252"/>
      <c r="D30" s="252"/>
      <c r="E30" s="252"/>
      <c r="F30" s="100">
        <v>1210</v>
      </c>
      <c r="G30" s="101">
        <v>130</v>
      </c>
      <c r="H30" s="197">
        <v>234530500.09999999</v>
      </c>
      <c r="I30" s="169">
        <v>19850800</v>
      </c>
      <c r="J30" s="197">
        <v>20022825</v>
      </c>
      <c r="K30" s="198"/>
    </row>
    <row r="31" spans="1:12" s="6" customFormat="1" ht="32.25" customHeight="1" x14ac:dyDescent="0.25">
      <c r="A31" s="13"/>
      <c r="B31" s="232" t="s">
        <v>124</v>
      </c>
      <c r="C31" s="232"/>
      <c r="D31" s="232"/>
      <c r="E31" s="232"/>
      <c r="F31" s="99">
        <v>1220</v>
      </c>
      <c r="G31" s="97">
        <v>130</v>
      </c>
      <c r="H31" s="166">
        <v>0</v>
      </c>
      <c r="I31" s="169">
        <v>0</v>
      </c>
      <c r="J31" s="166">
        <v>0</v>
      </c>
      <c r="K31" s="187"/>
    </row>
    <row r="32" spans="1:12" s="6" customFormat="1" x14ac:dyDescent="0.25">
      <c r="A32" s="13"/>
      <c r="B32" s="272" t="s">
        <v>108</v>
      </c>
      <c r="C32" s="272"/>
      <c r="D32" s="272"/>
      <c r="E32" s="273"/>
      <c r="F32" s="99">
        <v>1230</v>
      </c>
      <c r="G32" s="97">
        <v>130</v>
      </c>
      <c r="H32" s="166">
        <v>188240</v>
      </c>
      <c r="I32" s="169">
        <v>188240</v>
      </c>
      <c r="J32" s="166">
        <v>188240</v>
      </c>
      <c r="K32" s="187"/>
      <c r="L32" s="83"/>
    </row>
    <row r="33" spans="1:12" s="2" customFormat="1" x14ac:dyDescent="0.25">
      <c r="A33" s="12"/>
      <c r="B33" s="231" t="s">
        <v>109</v>
      </c>
      <c r="C33" s="231"/>
      <c r="D33" s="231"/>
      <c r="E33" s="253"/>
      <c r="F33" s="100">
        <v>1300</v>
      </c>
      <c r="G33" s="102">
        <v>140</v>
      </c>
      <c r="H33" s="171"/>
      <c r="I33" s="172"/>
      <c r="J33" s="171"/>
      <c r="K33" s="190"/>
    </row>
    <row r="34" spans="1:12" s="6" customFormat="1" x14ac:dyDescent="0.25">
      <c r="A34" s="13"/>
      <c r="B34" s="231" t="s">
        <v>146</v>
      </c>
      <c r="C34" s="231"/>
      <c r="D34" s="231"/>
      <c r="E34" s="253"/>
      <c r="F34" s="99">
        <v>1400</v>
      </c>
      <c r="G34" s="97">
        <v>150</v>
      </c>
      <c r="H34" s="166">
        <v>4766101.97</v>
      </c>
      <c r="I34" s="166">
        <f t="shared" ref="I34:J34" si="2">I35+I36+I37</f>
        <v>3004340</v>
      </c>
      <c r="J34" s="166">
        <f t="shared" si="2"/>
        <v>3024640</v>
      </c>
      <c r="K34" s="187"/>
    </row>
    <row r="35" spans="1:12" s="6" customFormat="1" ht="29.25" customHeight="1" x14ac:dyDescent="0.25">
      <c r="A35" s="13"/>
      <c r="B35" s="232" t="s">
        <v>135</v>
      </c>
      <c r="C35" s="232"/>
      <c r="D35" s="232"/>
      <c r="E35" s="232"/>
      <c r="F35" s="99">
        <v>1410</v>
      </c>
      <c r="G35" s="97">
        <v>150</v>
      </c>
      <c r="H35" s="166">
        <v>4620701.97</v>
      </c>
      <c r="I35" s="172">
        <v>3004340</v>
      </c>
      <c r="J35" s="166">
        <v>3024640</v>
      </c>
      <c r="K35" s="187"/>
    </row>
    <row r="36" spans="1:12" s="6" customFormat="1" x14ac:dyDescent="0.25">
      <c r="A36" s="13"/>
      <c r="B36" s="232" t="s">
        <v>23</v>
      </c>
      <c r="C36" s="232"/>
      <c r="D36" s="232"/>
      <c r="E36" s="232"/>
      <c r="F36" s="99">
        <v>1420</v>
      </c>
      <c r="G36" s="97">
        <v>150</v>
      </c>
      <c r="H36" s="166">
        <v>0</v>
      </c>
      <c r="I36" s="172">
        <v>0</v>
      </c>
      <c r="J36" s="166">
        <v>0</v>
      </c>
      <c r="K36" s="187"/>
    </row>
    <row r="37" spans="1:12" s="6" customFormat="1" ht="31.5" customHeight="1" thickBot="1" x14ac:dyDescent="0.3">
      <c r="A37" s="13"/>
      <c r="B37" s="232" t="s">
        <v>122</v>
      </c>
      <c r="C37" s="232"/>
      <c r="D37" s="232"/>
      <c r="E37" s="274"/>
      <c r="F37" s="116">
        <v>1430</v>
      </c>
      <c r="G37" s="138">
        <v>150</v>
      </c>
      <c r="H37" s="173">
        <v>145400</v>
      </c>
      <c r="I37" s="193">
        <v>0</v>
      </c>
      <c r="J37" s="173">
        <v>0</v>
      </c>
      <c r="K37" s="189"/>
      <c r="L37" s="83"/>
    </row>
    <row r="38" spans="1:12" s="6" customFormat="1" x14ac:dyDescent="0.25">
      <c r="A38" s="13"/>
      <c r="B38" s="269" t="s">
        <v>106</v>
      </c>
      <c r="C38" s="269"/>
      <c r="D38" s="269"/>
      <c r="E38" s="269"/>
      <c r="F38" s="100">
        <v>1500</v>
      </c>
      <c r="G38" s="98">
        <v>180</v>
      </c>
      <c r="H38" s="170">
        <v>0</v>
      </c>
      <c r="I38" s="174">
        <v>0</v>
      </c>
      <c r="J38" s="170">
        <v>0</v>
      </c>
      <c r="K38" s="188"/>
    </row>
    <row r="39" spans="1:12" s="2" customFormat="1" x14ac:dyDescent="0.25">
      <c r="A39" s="12"/>
      <c r="B39" s="231" t="s">
        <v>24</v>
      </c>
      <c r="C39" s="231"/>
      <c r="D39" s="231"/>
      <c r="E39" s="231"/>
      <c r="F39" s="103">
        <v>1600</v>
      </c>
      <c r="G39" s="104" t="s">
        <v>5</v>
      </c>
      <c r="H39" s="175">
        <v>0</v>
      </c>
      <c r="I39" s="172">
        <v>0</v>
      </c>
      <c r="J39" s="175">
        <v>0</v>
      </c>
      <c r="K39" s="191"/>
      <c r="L39" s="82"/>
    </row>
    <row r="40" spans="1:12" s="2" customFormat="1" ht="33.75" customHeight="1" x14ac:dyDescent="0.25">
      <c r="A40" s="12"/>
      <c r="B40" s="275" t="s">
        <v>152</v>
      </c>
      <c r="C40" s="275"/>
      <c r="D40" s="275"/>
      <c r="E40" s="275"/>
      <c r="F40" s="99">
        <v>1610</v>
      </c>
      <c r="G40" s="105">
        <v>400</v>
      </c>
      <c r="H40" s="175">
        <v>0</v>
      </c>
      <c r="I40" s="172">
        <v>0</v>
      </c>
      <c r="J40" s="175">
        <v>0</v>
      </c>
      <c r="K40" s="191"/>
      <c r="L40" s="82"/>
    </row>
    <row r="41" spans="1:12" s="2" customFormat="1" ht="30.75" customHeight="1" x14ac:dyDescent="0.25">
      <c r="A41" s="12"/>
      <c r="B41" s="270" t="s">
        <v>110</v>
      </c>
      <c r="C41" s="270"/>
      <c r="D41" s="270"/>
      <c r="E41" s="270"/>
      <c r="F41" s="99">
        <v>1611</v>
      </c>
      <c r="G41" s="105">
        <v>410</v>
      </c>
      <c r="H41" s="175">
        <v>0</v>
      </c>
      <c r="I41" s="172">
        <v>0</v>
      </c>
      <c r="J41" s="175">
        <v>0</v>
      </c>
      <c r="K41" s="191"/>
    </row>
    <row r="42" spans="1:12" s="2" customFormat="1" x14ac:dyDescent="0.25">
      <c r="A42" s="12"/>
      <c r="B42" s="270" t="s">
        <v>111</v>
      </c>
      <c r="C42" s="270"/>
      <c r="D42" s="270"/>
      <c r="E42" s="270"/>
      <c r="F42" s="99">
        <v>1612</v>
      </c>
      <c r="G42" s="105">
        <v>420</v>
      </c>
      <c r="H42" s="175">
        <v>0</v>
      </c>
      <c r="I42" s="172">
        <v>0</v>
      </c>
      <c r="J42" s="175">
        <v>0</v>
      </c>
      <c r="K42" s="191"/>
    </row>
    <row r="43" spans="1:12" s="2" customFormat="1" x14ac:dyDescent="0.25">
      <c r="A43" s="12"/>
      <c r="B43" s="270" t="s">
        <v>112</v>
      </c>
      <c r="C43" s="270"/>
      <c r="D43" s="270"/>
      <c r="E43" s="270"/>
      <c r="F43" s="99">
        <v>1613</v>
      </c>
      <c r="G43" s="105">
        <v>430</v>
      </c>
      <c r="H43" s="175">
        <v>0</v>
      </c>
      <c r="I43" s="172">
        <v>0</v>
      </c>
      <c r="J43" s="175">
        <v>0</v>
      </c>
      <c r="K43" s="191"/>
    </row>
    <row r="44" spans="1:12" s="2" customFormat="1" x14ac:dyDescent="0.25">
      <c r="A44" s="12"/>
      <c r="B44" s="270" t="s">
        <v>113</v>
      </c>
      <c r="C44" s="270"/>
      <c r="D44" s="270"/>
      <c r="E44" s="270"/>
      <c r="F44" s="99">
        <v>1614</v>
      </c>
      <c r="G44" s="105">
        <v>440</v>
      </c>
      <c r="H44" s="175">
        <v>0</v>
      </c>
      <c r="I44" s="172">
        <v>0</v>
      </c>
      <c r="J44" s="175">
        <v>0</v>
      </c>
      <c r="K44" s="191"/>
    </row>
    <row r="45" spans="1:12" s="2" customFormat="1" ht="17.25" customHeight="1" x14ac:dyDescent="0.25">
      <c r="A45" s="12"/>
      <c r="B45" s="232" t="s">
        <v>147</v>
      </c>
      <c r="C45" s="232"/>
      <c r="D45" s="232"/>
      <c r="E45" s="274"/>
      <c r="F45" s="99">
        <v>1620</v>
      </c>
      <c r="G45" s="97">
        <v>600</v>
      </c>
      <c r="H45" s="175">
        <v>0</v>
      </c>
      <c r="I45" s="172">
        <v>0</v>
      </c>
      <c r="J45" s="175">
        <v>0</v>
      </c>
      <c r="K45" s="191"/>
    </row>
    <row r="46" spans="1:12" s="2" customFormat="1" ht="33.75" customHeight="1" x14ac:dyDescent="0.25">
      <c r="A46" s="12"/>
      <c r="B46" s="270" t="s">
        <v>114</v>
      </c>
      <c r="C46" s="270"/>
      <c r="D46" s="270"/>
      <c r="E46" s="270"/>
      <c r="F46" s="99">
        <v>1621</v>
      </c>
      <c r="G46" s="97">
        <v>620</v>
      </c>
      <c r="H46" s="175">
        <v>0</v>
      </c>
      <c r="I46" s="172">
        <v>0</v>
      </c>
      <c r="J46" s="175">
        <v>0</v>
      </c>
      <c r="K46" s="191"/>
    </row>
    <row r="47" spans="1:12" s="2" customFormat="1" ht="31.5" customHeight="1" x14ac:dyDescent="0.25">
      <c r="A47" s="12"/>
      <c r="B47" s="270" t="s">
        <v>115</v>
      </c>
      <c r="C47" s="270"/>
      <c r="D47" s="270"/>
      <c r="E47" s="270"/>
      <c r="F47" s="99">
        <v>1622</v>
      </c>
      <c r="G47" s="97">
        <v>630</v>
      </c>
      <c r="H47" s="175">
        <v>0</v>
      </c>
      <c r="I47" s="172">
        <v>0</v>
      </c>
      <c r="J47" s="175">
        <v>0</v>
      </c>
      <c r="K47" s="191"/>
    </row>
    <row r="48" spans="1:12" s="2" customFormat="1" ht="32.25" customHeight="1" x14ac:dyDescent="0.25">
      <c r="A48" s="12"/>
      <c r="B48" s="271" t="s">
        <v>121</v>
      </c>
      <c r="C48" s="271"/>
      <c r="D48" s="271"/>
      <c r="E48" s="271"/>
      <c r="F48" s="99">
        <v>1623</v>
      </c>
      <c r="G48" s="97">
        <v>650</v>
      </c>
      <c r="H48" s="175">
        <v>0</v>
      </c>
      <c r="I48" s="172">
        <v>0</v>
      </c>
      <c r="J48" s="175">
        <v>0</v>
      </c>
      <c r="K48" s="191"/>
    </row>
    <row r="49" spans="1:241" s="2" customFormat="1" ht="17.25" customHeight="1" x14ac:dyDescent="0.25">
      <c r="A49" s="12"/>
      <c r="B49" s="231" t="s">
        <v>179</v>
      </c>
      <c r="C49" s="231"/>
      <c r="D49" s="231"/>
      <c r="E49" s="231"/>
      <c r="F49" s="99">
        <v>1700</v>
      </c>
      <c r="G49" s="105" t="s">
        <v>5</v>
      </c>
      <c r="H49" s="175">
        <v>0</v>
      </c>
      <c r="I49" s="172">
        <v>0</v>
      </c>
      <c r="J49" s="175">
        <v>0</v>
      </c>
      <c r="K49" s="191"/>
    </row>
    <row r="50" spans="1:241" s="6" customFormat="1" ht="30" customHeight="1" x14ac:dyDescent="0.25">
      <c r="A50" s="13"/>
      <c r="B50" s="232" t="s">
        <v>134</v>
      </c>
      <c r="C50" s="232"/>
      <c r="D50" s="232"/>
      <c r="E50" s="232"/>
      <c r="F50" s="99">
        <v>1710</v>
      </c>
      <c r="G50" s="97">
        <v>510</v>
      </c>
      <c r="H50" s="175">
        <v>0</v>
      </c>
      <c r="I50" s="172">
        <v>0</v>
      </c>
      <c r="J50" s="175">
        <v>0</v>
      </c>
      <c r="K50" s="199" t="s">
        <v>5</v>
      </c>
      <c r="L50" s="83"/>
    </row>
    <row r="51" spans="1:241" s="6" customFormat="1" ht="18.75" customHeight="1" x14ac:dyDescent="0.25">
      <c r="A51" s="13"/>
      <c r="B51" s="268" t="s">
        <v>180</v>
      </c>
      <c r="C51" s="268"/>
      <c r="D51" s="268"/>
      <c r="E51" s="268"/>
      <c r="F51" s="99">
        <v>1720</v>
      </c>
      <c r="G51" s="97">
        <v>510</v>
      </c>
      <c r="H51" s="175">
        <v>0</v>
      </c>
      <c r="I51" s="172">
        <v>0</v>
      </c>
      <c r="J51" s="175">
        <v>0</v>
      </c>
      <c r="K51" s="199"/>
      <c r="L51" s="83"/>
    </row>
    <row r="52" spans="1:241" s="6" customFormat="1" x14ac:dyDescent="0.25">
      <c r="A52" s="13"/>
      <c r="B52" s="232" t="s">
        <v>37</v>
      </c>
      <c r="C52" s="232"/>
      <c r="D52" s="232"/>
      <c r="E52" s="232"/>
      <c r="F52" s="99">
        <v>1730</v>
      </c>
      <c r="G52" s="97">
        <v>640</v>
      </c>
      <c r="H52" s="175">
        <v>0</v>
      </c>
      <c r="I52" s="172">
        <v>0</v>
      </c>
      <c r="J52" s="175">
        <v>0</v>
      </c>
      <c r="K52" s="199"/>
    </row>
    <row r="53" spans="1:241" s="6" customFormat="1" x14ac:dyDescent="0.25">
      <c r="A53" s="13"/>
      <c r="B53" s="232" t="s">
        <v>40</v>
      </c>
      <c r="C53" s="232"/>
      <c r="D53" s="232"/>
      <c r="E53" s="232"/>
      <c r="F53" s="106">
        <v>1740</v>
      </c>
      <c r="G53" s="107">
        <v>710</v>
      </c>
      <c r="H53" s="175">
        <v>0</v>
      </c>
      <c r="I53" s="172">
        <v>0</v>
      </c>
      <c r="J53" s="175">
        <v>0</v>
      </c>
      <c r="K53" s="200"/>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row>
    <row r="54" spans="1:241" s="11" customFormat="1" x14ac:dyDescent="0.25">
      <c r="A54" s="14"/>
      <c r="B54" s="259" t="s">
        <v>138</v>
      </c>
      <c r="C54" s="259"/>
      <c r="D54" s="259"/>
      <c r="E54" s="259"/>
      <c r="F54" s="149">
        <v>2000</v>
      </c>
      <c r="G54" s="150" t="s">
        <v>5</v>
      </c>
      <c r="H54" s="178">
        <v>28462039.66</v>
      </c>
      <c r="I54" s="178">
        <f t="shared" ref="I54:J54" si="3">I55+I64+I70+I74+I81+I84+I90+I93+I97</f>
        <v>23043380</v>
      </c>
      <c r="J54" s="178">
        <f t="shared" si="3"/>
        <v>23235705</v>
      </c>
      <c r="K54" s="179"/>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row>
    <row r="55" spans="1:241" s="3" customFormat="1" ht="30.75" customHeight="1" x14ac:dyDescent="0.25">
      <c r="A55" s="14"/>
      <c r="B55" s="231" t="s">
        <v>128</v>
      </c>
      <c r="C55" s="231"/>
      <c r="D55" s="231"/>
      <c r="E55" s="253"/>
      <c r="F55" s="99">
        <v>2100</v>
      </c>
      <c r="G55" s="105" t="s">
        <v>5</v>
      </c>
      <c r="H55" s="180">
        <v>21681669.170000002</v>
      </c>
      <c r="I55" s="180">
        <f t="shared" ref="I55:J55" si="4">I56+I57+I58+I59+I60+I61+I62+I63</f>
        <v>19580640</v>
      </c>
      <c r="J55" s="180">
        <f t="shared" si="4"/>
        <v>19913140</v>
      </c>
      <c r="K55" s="191" t="s">
        <v>5</v>
      </c>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row>
    <row r="56" spans="1:241" s="2" customFormat="1" ht="30" customHeight="1" x14ac:dyDescent="0.25">
      <c r="A56" s="12"/>
      <c r="B56" s="232" t="s">
        <v>27</v>
      </c>
      <c r="C56" s="232"/>
      <c r="D56" s="232"/>
      <c r="E56" s="232"/>
      <c r="F56" s="99">
        <v>2110</v>
      </c>
      <c r="G56" s="104">
        <v>111</v>
      </c>
      <c r="H56" s="175">
        <v>16297741.939999999</v>
      </c>
      <c r="I56" s="172">
        <v>14707900</v>
      </c>
      <c r="J56" s="175">
        <v>14965100</v>
      </c>
      <c r="K56" s="191" t="s">
        <v>5</v>
      </c>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row>
    <row r="57" spans="1:241" s="2" customFormat="1" x14ac:dyDescent="0.25">
      <c r="A57" s="12"/>
      <c r="B57" s="232" t="s">
        <v>2</v>
      </c>
      <c r="C57" s="232"/>
      <c r="D57" s="232"/>
      <c r="E57" s="232"/>
      <c r="F57" s="99">
        <v>2120</v>
      </c>
      <c r="G57" s="104">
        <v>112</v>
      </c>
      <c r="H57" s="181">
        <v>486250.06</v>
      </c>
      <c r="I57" s="172">
        <v>431000</v>
      </c>
      <c r="J57" s="181">
        <v>428500</v>
      </c>
      <c r="K57" s="191" t="s">
        <v>5</v>
      </c>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row>
    <row r="58" spans="1:241" s="2" customFormat="1" ht="17.25" customHeight="1" x14ac:dyDescent="0.25">
      <c r="A58" s="12"/>
      <c r="B58" s="232" t="s">
        <v>25</v>
      </c>
      <c r="C58" s="232"/>
      <c r="D58" s="232"/>
      <c r="E58" s="232"/>
      <c r="F58" s="99">
        <v>2130</v>
      </c>
      <c r="G58" s="104">
        <v>113</v>
      </c>
      <c r="H58" s="175"/>
      <c r="I58" s="172"/>
      <c r="J58" s="175"/>
      <c r="K58" s="191" t="s">
        <v>5</v>
      </c>
    </row>
    <row r="59" spans="1:241" s="6" customFormat="1" ht="31.5" customHeight="1" x14ac:dyDescent="0.25">
      <c r="A59" s="13"/>
      <c r="B59" s="232" t="s">
        <v>116</v>
      </c>
      <c r="C59" s="232"/>
      <c r="D59" s="232"/>
      <c r="E59" s="232"/>
      <c r="F59" s="108">
        <v>2140</v>
      </c>
      <c r="G59" s="109">
        <v>119</v>
      </c>
      <c r="H59" s="166">
        <v>4897677.17</v>
      </c>
      <c r="I59" s="172">
        <v>4441740</v>
      </c>
      <c r="J59" s="166">
        <v>4519540</v>
      </c>
      <c r="K59" s="191" t="s">
        <v>5</v>
      </c>
    </row>
    <row r="60" spans="1:241" s="6" customFormat="1" x14ac:dyDescent="0.25">
      <c r="A60" s="13"/>
      <c r="B60" s="232" t="s">
        <v>29</v>
      </c>
      <c r="C60" s="232"/>
      <c r="D60" s="232"/>
      <c r="E60" s="232"/>
      <c r="F60" s="110">
        <v>2150</v>
      </c>
      <c r="G60" s="111">
        <v>131</v>
      </c>
      <c r="H60" s="170">
        <v>0</v>
      </c>
      <c r="I60" s="182">
        <v>0</v>
      </c>
      <c r="J60" s="170">
        <v>0</v>
      </c>
      <c r="K60" s="188" t="s">
        <v>5</v>
      </c>
    </row>
    <row r="61" spans="1:241" s="6" customFormat="1" ht="31.5" customHeight="1" x14ac:dyDescent="0.25">
      <c r="A61" s="13"/>
      <c r="B61" s="232" t="s">
        <v>105</v>
      </c>
      <c r="C61" s="232"/>
      <c r="D61" s="232"/>
      <c r="E61" s="232"/>
      <c r="F61" s="110">
        <v>2160</v>
      </c>
      <c r="G61" s="111">
        <v>133</v>
      </c>
      <c r="H61" s="170">
        <v>0</v>
      </c>
      <c r="I61" s="182">
        <v>0</v>
      </c>
      <c r="J61" s="170">
        <v>0</v>
      </c>
      <c r="K61" s="188"/>
    </row>
    <row r="62" spans="1:241" s="6" customFormat="1" x14ac:dyDescent="0.25">
      <c r="A62" s="13"/>
      <c r="B62" s="232" t="s">
        <v>30</v>
      </c>
      <c r="C62" s="232"/>
      <c r="D62" s="232"/>
      <c r="E62" s="232"/>
      <c r="F62" s="108">
        <v>2170</v>
      </c>
      <c r="G62" s="109">
        <v>134</v>
      </c>
      <c r="H62" s="170">
        <v>0</v>
      </c>
      <c r="I62" s="182">
        <v>0</v>
      </c>
      <c r="J62" s="170">
        <v>0</v>
      </c>
      <c r="K62" s="187" t="s">
        <v>5</v>
      </c>
    </row>
    <row r="63" spans="1:241" s="6" customFormat="1" ht="31.5" customHeight="1" thickBot="1" x14ac:dyDescent="0.3">
      <c r="A63" s="13"/>
      <c r="B63" s="232" t="s">
        <v>206</v>
      </c>
      <c r="C63" s="232"/>
      <c r="D63" s="232"/>
      <c r="E63" s="274"/>
      <c r="F63" s="139">
        <v>2180</v>
      </c>
      <c r="G63" s="140">
        <v>139</v>
      </c>
      <c r="H63" s="170">
        <v>0</v>
      </c>
      <c r="I63" s="182">
        <v>0</v>
      </c>
      <c r="J63" s="170">
        <v>0</v>
      </c>
      <c r="K63" s="189" t="s">
        <v>5</v>
      </c>
    </row>
    <row r="64" spans="1:241" s="27" customFormat="1" x14ac:dyDescent="0.25">
      <c r="A64" s="26"/>
      <c r="B64" s="269" t="s">
        <v>21</v>
      </c>
      <c r="C64" s="269"/>
      <c r="D64" s="269"/>
      <c r="E64" s="269"/>
      <c r="F64" s="100">
        <v>2200</v>
      </c>
      <c r="G64" s="98">
        <v>300</v>
      </c>
      <c r="H64" s="184">
        <f>H65+H66+H67+H68+H69</f>
        <v>0</v>
      </c>
      <c r="I64" s="184">
        <f t="shared" ref="I64:J64" si="5">I65+I66+I67+I68+I69</f>
        <v>0</v>
      </c>
      <c r="J64" s="184">
        <f t="shared" si="5"/>
        <v>0</v>
      </c>
      <c r="K64" s="188" t="s">
        <v>5</v>
      </c>
    </row>
    <row r="65" spans="1:16" s="6" customFormat="1" ht="31.5" customHeight="1" x14ac:dyDescent="0.25">
      <c r="A65" s="13"/>
      <c r="B65" s="232" t="s">
        <v>117</v>
      </c>
      <c r="C65" s="232"/>
      <c r="D65" s="232"/>
      <c r="E65" s="232"/>
      <c r="F65" s="99">
        <v>2210</v>
      </c>
      <c r="G65" s="97">
        <v>321</v>
      </c>
      <c r="H65" s="166">
        <v>0</v>
      </c>
      <c r="I65" s="169">
        <v>0</v>
      </c>
      <c r="J65" s="166">
        <v>0</v>
      </c>
      <c r="K65" s="187" t="s">
        <v>5</v>
      </c>
    </row>
    <row r="66" spans="1:16" s="6" customFormat="1" ht="18" customHeight="1" x14ac:dyDescent="0.25">
      <c r="A66" s="13"/>
      <c r="B66" s="232" t="s">
        <v>205</v>
      </c>
      <c r="C66" s="232"/>
      <c r="D66" s="232"/>
      <c r="E66" s="232"/>
      <c r="F66" s="99">
        <v>2220</v>
      </c>
      <c r="G66" s="97">
        <v>323</v>
      </c>
      <c r="H66" s="166">
        <v>0</v>
      </c>
      <c r="I66" s="169">
        <v>0</v>
      </c>
      <c r="J66" s="166">
        <v>0</v>
      </c>
      <c r="K66" s="187"/>
    </row>
    <row r="67" spans="1:16" s="2" customFormat="1" ht="31.5" customHeight="1" x14ac:dyDescent="0.25">
      <c r="A67" s="12"/>
      <c r="B67" s="232" t="s">
        <v>45</v>
      </c>
      <c r="C67" s="232"/>
      <c r="D67" s="232"/>
      <c r="E67" s="232"/>
      <c r="F67" s="99">
        <v>2230</v>
      </c>
      <c r="G67" s="105">
        <v>340</v>
      </c>
      <c r="H67" s="166">
        <v>0</v>
      </c>
      <c r="I67" s="169">
        <v>0</v>
      </c>
      <c r="J67" s="166">
        <v>0</v>
      </c>
      <c r="K67" s="191" t="s">
        <v>5</v>
      </c>
    </row>
    <row r="68" spans="1:16" s="2" customFormat="1" ht="44.25" customHeight="1" x14ac:dyDescent="0.25">
      <c r="A68" s="12"/>
      <c r="B68" s="232" t="s">
        <v>26</v>
      </c>
      <c r="C68" s="232"/>
      <c r="D68" s="232"/>
      <c r="E68" s="232"/>
      <c r="F68" s="99">
        <v>2240</v>
      </c>
      <c r="G68" s="105">
        <v>350</v>
      </c>
      <c r="H68" s="166">
        <v>0</v>
      </c>
      <c r="I68" s="169">
        <v>0</v>
      </c>
      <c r="J68" s="166">
        <v>0</v>
      </c>
      <c r="K68" s="191" t="s">
        <v>5</v>
      </c>
    </row>
    <row r="69" spans="1:16" s="2" customFormat="1" x14ac:dyDescent="0.25">
      <c r="A69" s="12"/>
      <c r="B69" s="232" t="s">
        <v>43</v>
      </c>
      <c r="C69" s="232"/>
      <c r="D69" s="232"/>
      <c r="E69" s="232"/>
      <c r="F69" s="99">
        <v>2250</v>
      </c>
      <c r="G69" s="105">
        <v>360</v>
      </c>
      <c r="H69" s="166">
        <v>0</v>
      </c>
      <c r="I69" s="169">
        <v>0</v>
      </c>
      <c r="J69" s="166">
        <v>0</v>
      </c>
      <c r="K69" s="191" t="s">
        <v>5</v>
      </c>
    </row>
    <row r="70" spans="1:16" s="3" customFormat="1" x14ac:dyDescent="0.25">
      <c r="A70" s="14"/>
      <c r="B70" s="231" t="s">
        <v>22</v>
      </c>
      <c r="C70" s="231"/>
      <c r="D70" s="231"/>
      <c r="E70" s="231"/>
      <c r="F70" s="99">
        <v>2300</v>
      </c>
      <c r="G70" s="105">
        <v>850</v>
      </c>
      <c r="H70" s="180">
        <f>H71+H72+H73</f>
        <v>255173.76000000001</v>
      </c>
      <c r="I70" s="180">
        <f t="shared" ref="I70:J70" si="6">I71+I72+I73</f>
        <v>254600</v>
      </c>
      <c r="J70" s="180">
        <f t="shared" si="6"/>
        <v>252600</v>
      </c>
      <c r="K70" s="191" t="s">
        <v>5</v>
      </c>
    </row>
    <row r="71" spans="1:16" s="4" customFormat="1" ht="33.75" customHeight="1" x14ac:dyDescent="0.25">
      <c r="A71" s="15"/>
      <c r="B71" s="267" t="s">
        <v>9</v>
      </c>
      <c r="C71" s="267"/>
      <c r="D71" s="267"/>
      <c r="E71" s="267"/>
      <c r="F71" s="99">
        <v>2310</v>
      </c>
      <c r="G71" s="112">
        <v>851</v>
      </c>
      <c r="H71" s="185">
        <v>216731.93</v>
      </c>
      <c r="I71" s="172">
        <v>245500</v>
      </c>
      <c r="J71" s="185">
        <v>245500</v>
      </c>
      <c r="K71" s="191" t="s">
        <v>5</v>
      </c>
    </row>
    <row r="72" spans="1:16" s="2" customFormat="1" ht="31.5" customHeight="1" x14ac:dyDescent="0.25">
      <c r="A72" s="12"/>
      <c r="B72" s="267" t="s">
        <v>8</v>
      </c>
      <c r="C72" s="267"/>
      <c r="D72" s="267"/>
      <c r="E72" s="267"/>
      <c r="F72" s="99">
        <v>2320</v>
      </c>
      <c r="G72" s="105">
        <v>852</v>
      </c>
      <c r="H72" s="175">
        <v>3125</v>
      </c>
      <c r="I72" s="172">
        <v>0</v>
      </c>
      <c r="J72" s="175">
        <v>0</v>
      </c>
      <c r="K72" s="191" t="s">
        <v>5</v>
      </c>
    </row>
    <row r="73" spans="1:16" s="2" customFormat="1" x14ac:dyDescent="0.25">
      <c r="A73" s="12"/>
      <c r="B73" s="267" t="s">
        <v>167</v>
      </c>
      <c r="C73" s="267"/>
      <c r="D73" s="267"/>
      <c r="E73" s="267"/>
      <c r="F73" s="99">
        <v>2330</v>
      </c>
      <c r="G73" s="105">
        <v>853</v>
      </c>
      <c r="H73" s="175">
        <v>35316.83</v>
      </c>
      <c r="I73" s="176">
        <v>9100</v>
      </c>
      <c r="J73" s="175">
        <v>7100</v>
      </c>
      <c r="K73" s="191" t="s">
        <v>5</v>
      </c>
    </row>
    <row r="74" spans="1:16" s="3" customFormat="1" x14ac:dyDescent="0.25">
      <c r="A74" s="14"/>
      <c r="B74" s="231" t="s">
        <v>34</v>
      </c>
      <c r="C74" s="231"/>
      <c r="D74" s="231"/>
      <c r="E74" s="231"/>
      <c r="F74" s="100">
        <v>2400</v>
      </c>
      <c r="G74" s="102" t="s">
        <v>5</v>
      </c>
      <c r="H74" s="186">
        <f>SUM(H75:H80)</f>
        <v>0</v>
      </c>
      <c r="I74" s="186">
        <f t="shared" ref="I74:J74" si="7">SUM(I75:I80)</f>
        <v>0</v>
      </c>
      <c r="J74" s="186">
        <f t="shared" si="7"/>
        <v>0</v>
      </c>
      <c r="K74" s="190" t="s">
        <v>5</v>
      </c>
    </row>
    <row r="75" spans="1:16" s="3" customFormat="1" ht="32.25" customHeight="1" x14ac:dyDescent="0.25">
      <c r="A75" s="14"/>
      <c r="B75" s="267" t="s">
        <v>41</v>
      </c>
      <c r="C75" s="267"/>
      <c r="D75" s="267"/>
      <c r="E75" s="267"/>
      <c r="F75" s="99">
        <v>2410</v>
      </c>
      <c r="G75" s="105">
        <v>613</v>
      </c>
      <c r="H75" s="175">
        <v>0</v>
      </c>
      <c r="I75" s="203">
        <v>0</v>
      </c>
      <c r="J75" s="175">
        <v>0</v>
      </c>
      <c r="K75" s="191"/>
    </row>
    <row r="76" spans="1:16" s="3" customFormat="1" x14ac:dyDescent="0.25">
      <c r="A76" s="14"/>
      <c r="B76" s="267" t="s">
        <v>42</v>
      </c>
      <c r="C76" s="267"/>
      <c r="D76" s="267"/>
      <c r="E76" s="267"/>
      <c r="F76" s="99">
        <v>2420</v>
      </c>
      <c r="G76" s="105">
        <v>623</v>
      </c>
      <c r="H76" s="175">
        <v>0</v>
      </c>
      <c r="I76" s="203">
        <v>0</v>
      </c>
      <c r="J76" s="175">
        <v>0</v>
      </c>
      <c r="K76" s="191"/>
    </row>
    <row r="77" spans="1:16" s="3" customFormat="1" ht="31.5" customHeight="1" x14ac:dyDescent="0.25">
      <c r="A77" s="14"/>
      <c r="B77" s="267" t="s">
        <v>136</v>
      </c>
      <c r="C77" s="267"/>
      <c r="D77" s="267"/>
      <c r="E77" s="267"/>
      <c r="F77" s="99">
        <v>2430</v>
      </c>
      <c r="G77" s="105">
        <v>634</v>
      </c>
      <c r="H77" s="175">
        <v>0</v>
      </c>
      <c r="I77" s="203">
        <v>0</v>
      </c>
      <c r="J77" s="175">
        <v>0</v>
      </c>
      <c r="K77" s="191"/>
    </row>
    <row r="78" spans="1:16" s="5" customFormat="1" ht="28.5" customHeight="1" x14ac:dyDescent="0.25">
      <c r="A78" s="16"/>
      <c r="B78" s="267" t="s">
        <v>118</v>
      </c>
      <c r="C78" s="267"/>
      <c r="D78" s="267"/>
      <c r="E78" s="267"/>
      <c r="F78" s="99">
        <v>2440</v>
      </c>
      <c r="G78" s="105">
        <v>814</v>
      </c>
      <c r="H78" s="175">
        <v>0</v>
      </c>
      <c r="I78" s="203">
        <v>0</v>
      </c>
      <c r="J78" s="175">
        <v>0</v>
      </c>
      <c r="K78" s="191" t="s">
        <v>5</v>
      </c>
    </row>
    <row r="79" spans="1:16" s="2" customFormat="1" x14ac:dyDescent="0.25">
      <c r="A79" s="12"/>
      <c r="B79" s="267" t="s">
        <v>3</v>
      </c>
      <c r="C79" s="267"/>
      <c r="D79" s="267"/>
      <c r="E79" s="267"/>
      <c r="F79" s="99">
        <v>2450</v>
      </c>
      <c r="G79" s="105">
        <v>862</v>
      </c>
      <c r="H79" s="175">
        <v>0</v>
      </c>
      <c r="I79" s="203">
        <v>0</v>
      </c>
      <c r="J79" s="175">
        <v>0</v>
      </c>
      <c r="K79" s="191" t="s">
        <v>5</v>
      </c>
    </row>
    <row r="80" spans="1:16" s="2" customFormat="1" ht="31.5" customHeight="1" x14ac:dyDescent="0.3">
      <c r="A80" s="12"/>
      <c r="B80" s="267" t="s">
        <v>4</v>
      </c>
      <c r="C80" s="267"/>
      <c r="D80" s="267"/>
      <c r="E80" s="267"/>
      <c r="F80" s="99">
        <v>2460</v>
      </c>
      <c r="G80" s="105">
        <v>863</v>
      </c>
      <c r="H80" s="175">
        <v>0</v>
      </c>
      <c r="I80" s="203">
        <v>0</v>
      </c>
      <c r="J80" s="175">
        <v>0</v>
      </c>
      <c r="K80" s="191" t="s">
        <v>5</v>
      </c>
      <c r="P80" s="7"/>
    </row>
    <row r="81" spans="1:11" s="3" customFormat="1" x14ac:dyDescent="0.25">
      <c r="A81" s="14"/>
      <c r="B81" s="231" t="s">
        <v>148</v>
      </c>
      <c r="C81" s="231"/>
      <c r="D81" s="231"/>
      <c r="E81" s="231"/>
      <c r="F81" s="99">
        <v>2500</v>
      </c>
      <c r="G81" s="105" t="s">
        <v>5</v>
      </c>
      <c r="H81" s="180">
        <f>H82+H83</f>
        <v>0</v>
      </c>
      <c r="I81" s="180">
        <f t="shared" ref="I81:J81" si="8">I82+I83</f>
        <v>0</v>
      </c>
      <c r="J81" s="180">
        <f t="shared" si="8"/>
        <v>0</v>
      </c>
      <c r="K81" s="191" t="s">
        <v>5</v>
      </c>
    </row>
    <row r="82" spans="1:11" s="2" customFormat="1" ht="47.25" customHeight="1" x14ac:dyDescent="0.25">
      <c r="A82" s="12"/>
      <c r="B82" s="267" t="s">
        <v>119</v>
      </c>
      <c r="C82" s="267"/>
      <c r="D82" s="267"/>
      <c r="E82" s="267"/>
      <c r="F82" s="99">
        <v>2510</v>
      </c>
      <c r="G82" s="113">
        <v>831</v>
      </c>
      <c r="H82" s="175">
        <v>0</v>
      </c>
      <c r="I82" s="172">
        <v>0</v>
      </c>
      <c r="J82" s="175">
        <v>0</v>
      </c>
      <c r="K82" s="191" t="s">
        <v>5</v>
      </c>
    </row>
    <row r="83" spans="1:11" s="2" customFormat="1" ht="47.25" customHeight="1" x14ac:dyDescent="0.25">
      <c r="A83" s="12"/>
      <c r="B83" s="267" t="s">
        <v>125</v>
      </c>
      <c r="C83" s="267"/>
      <c r="D83" s="267"/>
      <c r="E83" s="267"/>
      <c r="F83" s="99">
        <v>2520</v>
      </c>
      <c r="G83" s="113">
        <v>832</v>
      </c>
      <c r="H83" s="175">
        <v>0</v>
      </c>
      <c r="I83" s="172">
        <v>0</v>
      </c>
      <c r="J83" s="175">
        <v>0</v>
      </c>
      <c r="K83" s="191"/>
    </row>
    <row r="84" spans="1:11" s="3" customFormat="1" ht="17.25" customHeight="1" x14ac:dyDescent="0.25">
      <c r="A84" s="14"/>
      <c r="B84" s="231" t="s">
        <v>181</v>
      </c>
      <c r="C84" s="231"/>
      <c r="D84" s="231"/>
      <c r="E84" s="231"/>
      <c r="F84" s="99">
        <v>2600</v>
      </c>
      <c r="G84" s="105" t="s">
        <v>5</v>
      </c>
      <c r="H84" s="180">
        <v>6525196.7300000004</v>
      </c>
      <c r="I84" s="180">
        <f t="shared" ref="I84:J84" si="9">I85+I86+I87+I88+I89</f>
        <v>3208140</v>
      </c>
      <c r="J84" s="180">
        <f t="shared" si="9"/>
        <v>3069965</v>
      </c>
      <c r="K84" s="191"/>
    </row>
    <row r="85" spans="1:11" s="6" customFormat="1" ht="31.5" customHeight="1" x14ac:dyDescent="0.25">
      <c r="A85" s="13"/>
      <c r="B85" s="267" t="s">
        <v>139</v>
      </c>
      <c r="C85" s="267"/>
      <c r="D85" s="267"/>
      <c r="E85" s="267"/>
      <c r="F85" s="99">
        <v>2610</v>
      </c>
      <c r="G85" s="97">
        <v>241</v>
      </c>
      <c r="H85" s="166">
        <v>0</v>
      </c>
      <c r="I85" s="169">
        <v>0</v>
      </c>
      <c r="J85" s="166">
        <v>0</v>
      </c>
      <c r="K85" s="187"/>
    </row>
    <row r="86" spans="1:11" s="6" customFormat="1" ht="31.5" customHeight="1" x14ac:dyDescent="0.25">
      <c r="A86" s="13"/>
      <c r="B86" s="267" t="s">
        <v>35</v>
      </c>
      <c r="C86" s="267"/>
      <c r="D86" s="267"/>
      <c r="E86" s="267"/>
      <c r="F86" s="100">
        <v>2620</v>
      </c>
      <c r="G86" s="114">
        <v>243</v>
      </c>
      <c r="H86" s="166">
        <v>0</v>
      </c>
      <c r="I86" s="169">
        <v>0</v>
      </c>
      <c r="J86" s="166">
        <v>0</v>
      </c>
      <c r="K86" s="188"/>
    </row>
    <row r="87" spans="1:11" s="6" customFormat="1" x14ac:dyDescent="0.25">
      <c r="A87" s="13"/>
      <c r="B87" s="267" t="s">
        <v>149</v>
      </c>
      <c r="C87" s="267"/>
      <c r="D87" s="267"/>
      <c r="E87" s="267"/>
      <c r="F87" s="99">
        <v>2630</v>
      </c>
      <c r="G87" s="115">
        <v>244</v>
      </c>
      <c r="H87" s="166">
        <v>5009996.7300000004</v>
      </c>
      <c r="I87" s="177">
        <v>2437240</v>
      </c>
      <c r="J87" s="166">
        <v>2416965</v>
      </c>
      <c r="K87" s="187"/>
    </row>
    <row r="88" spans="1:11" s="6" customFormat="1" ht="31.5" customHeight="1" x14ac:dyDescent="0.25">
      <c r="A88" s="13"/>
      <c r="B88" s="267" t="s">
        <v>161</v>
      </c>
      <c r="C88" s="267"/>
      <c r="D88" s="267"/>
      <c r="E88" s="267"/>
      <c r="F88" s="99">
        <v>2640</v>
      </c>
      <c r="G88" s="115">
        <v>245</v>
      </c>
      <c r="H88" s="166">
        <v>0</v>
      </c>
      <c r="I88" s="177">
        <v>0</v>
      </c>
      <c r="J88" s="166">
        <v>0</v>
      </c>
      <c r="K88" s="187"/>
    </row>
    <row r="89" spans="1:11" s="6" customFormat="1" ht="15.75" thickBot="1" x14ac:dyDescent="0.3">
      <c r="A89" s="13"/>
      <c r="B89" s="283" t="s">
        <v>140</v>
      </c>
      <c r="C89" s="283"/>
      <c r="D89" s="283"/>
      <c r="E89" s="283"/>
      <c r="F89" s="116">
        <v>2650</v>
      </c>
      <c r="G89" s="141">
        <v>247</v>
      </c>
      <c r="H89" s="173">
        <v>1515200</v>
      </c>
      <c r="I89" s="183">
        <v>770900</v>
      </c>
      <c r="J89" s="173">
        <v>653000</v>
      </c>
      <c r="K89" s="189"/>
    </row>
    <row r="90" spans="1:11" s="2" customFormat="1" ht="19.5" customHeight="1" x14ac:dyDescent="0.25">
      <c r="A90" s="12"/>
      <c r="B90" s="287" t="s">
        <v>36</v>
      </c>
      <c r="C90" s="287"/>
      <c r="D90" s="287"/>
      <c r="E90" s="287"/>
      <c r="F90" s="100">
        <v>2700</v>
      </c>
      <c r="G90" s="102">
        <v>400</v>
      </c>
      <c r="H90" s="171">
        <f>H91+H92</f>
        <v>0</v>
      </c>
      <c r="I90" s="171">
        <f t="shared" ref="I90:J90" si="10">I91+I92</f>
        <v>0</v>
      </c>
      <c r="J90" s="171">
        <f t="shared" si="10"/>
        <v>0</v>
      </c>
      <c r="K90" s="190"/>
    </row>
    <row r="91" spans="1:11" s="2" customFormat="1" ht="31.5" customHeight="1" x14ac:dyDescent="0.25">
      <c r="A91" s="12"/>
      <c r="B91" s="285" t="s">
        <v>126</v>
      </c>
      <c r="C91" s="285"/>
      <c r="D91" s="285"/>
      <c r="E91" s="285"/>
      <c r="F91" s="99">
        <v>2710</v>
      </c>
      <c r="G91" s="105">
        <v>406</v>
      </c>
      <c r="H91" s="175">
        <v>0</v>
      </c>
      <c r="I91" s="172">
        <v>0</v>
      </c>
      <c r="J91" s="175">
        <v>0</v>
      </c>
      <c r="K91" s="191"/>
    </row>
    <row r="92" spans="1:11" s="2" customFormat="1" x14ac:dyDescent="0.25">
      <c r="A92" s="12"/>
      <c r="B92" s="285" t="s">
        <v>127</v>
      </c>
      <c r="C92" s="285"/>
      <c r="D92" s="285"/>
      <c r="E92" s="285"/>
      <c r="F92" s="99">
        <v>2720</v>
      </c>
      <c r="G92" s="105">
        <v>407</v>
      </c>
      <c r="H92" s="175">
        <v>0</v>
      </c>
      <c r="I92" s="172">
        <v>0</v>
      </c>
      <c r="J92" s="175">
        <v>0</v>
      </c>
      <c r="K92" s="191"/>
    </row>
    <row r="93" spans="1:11" s="2" customFormat="1" ht="17.25" customHeight="1" x14ac:dyDescent="0.25">
      <c r="A93" s="12"/>
      <c r="B93" s="286" t="s">
        <v>182</v>
      </c>
      <c r="C93" s="286"/>
      <c r="D93" s="286"/>
      <c r="E93" s="286"/>
      <c r="F93" s="117">
        <v>3000</v>
      </c>
      <c r="G93" s="118" t="s">
        <v>5</v>
      </c>
      <c r="H93" s="186">
        <f>H94+H95+H96</f>
        <v>0</v>
      </c>
      <c r="I93" s="186">
        <f t="shared" ref="I93:J93" si="11">I94+I95+I96</f>
        <v>0</v>
      </c>
      <c r="J93" s="186">
        <f t="shared" si="11"/>
        <v>0</v>
      </c>
      <c r="K93" s="201" t="s">
        <v>5</v>
      </c>
    </row>
    <row r="94" spans="1:11" s="2" customFormat="1" ht="31.5" customHeight="1" x14ac:dyDescent="0.25">
      <c r="A94" s="12"/>
      <c r="B94" s="232" t="s">
        <v>183</v>
      </c>
      <c r="C94" s="232"/>
      <c r="D94" s="232"/>
      <c r="E94" s="232"/>
      <c r="F94" s="99">
        <v>3010</v>
      </c>
      <c r="G94" s="105">
        <v>180</v>
      </c>
      <c r="H94" s="175">
        <v>0</v>
      </c>
      <c r="I94" s="172">
        <v>0</v>
      </c>
      <c r="J94" s="175">
        <v>0</v>
      </c>
      <c r="K94" s="191" t="s">
        <v>5</v>
      </c>
    </row>
    <row r="95" spans="1:11" s="2" customFormat="1" ht="17.25" customHeight="1" x14ac:dyDescent="0.25">
      <c r="A95" s="12"/>
      <c r="B95" s="232" t="s">
        <v>184</v>
      </c>
      <c r="C95" s="232"/>
      <c r="D95" s="232"/>
      <c r="E95" s="232"/>
      <c r="F95" s="99">
        <v>3020</v>
      </c>
      <c r="G95" s="105">
        <v>180</v>
      </c>
      <c r="H95" s="175">
        <v>0</v>
      </c>
      <c r="I95" s="172">
        <v>0</v>
      </c>
      <c r="J95" s="175">
        <v>0</v>
      </c>
      <c r="K95" s="191" t="s">
        <v>5</v>
      </c>
    </row>
    <row r="96" spans="1:11" s="2" customFormat="1" ht="17.25" customHeight="1" x14ac:dyDescent="0.25">
      <c r="A96" s="12"/>
      <c r="B96" s="232" t="s">
        <v>185</v>
      </c>
      <c r="C96" s="232"/>
      <c r="D96" s="232"/>
      <c r="E96" s="232"/>
      <c r="F96" s="99">
        <v>3030</v>
      </c>
      <c r="G96" s="105">
        <v>180</v>
      </c>
      <c r="H96" s="175">
        <v>0</v>
      </c>
      <c r="I96" s="172">
        <v>0</v>
      </c>
      <c r="J96" s="175">
        <v>0</v>
      </c>
      <c r="K96" s="191" t="s">
        <v>5</v>
      </c>
    </row>
    <row r="97" spans="1:11" customFormat="1" ht="17.25" customHeight="1" x14ac:dyDescent="0.25">
      <c r="A97" s="12"/>
      <c r="B97" s="289" t="s">
        <v>186</v>
      </c>
      <c r="C97" s="289"/>
      <c r="D97" s="289"/>
      <c r="E97" s="289"/>
      <c r="F97" s="117">
        <v>4000</v>
      </c>
      <c r="G97" s="118" t="s">
        <v>5</v>
      </c>
      <c r="H97" s="171">
        <f>SUM(H98:H103)</f>
        <v>0</v>
      </c>
      <c r="I97" s="171">
        <f t="shared" ref="I97:J97" si="12">SUM(I98:I103)</f>
        <v>0</v>
      </c>
      <c r="J97" s="171">
        <f t="shared" si="12"/>
        <v>0</v>
      </c>
      <c r="K97" s="190" t="s">
        <v>5</v>
      </c>
    </row>
    <row r="98" spans="1:11" s="17" customFormat="1" ht="33.75" customHeight="1" x14ac:dyDescent="0.25">
      <c r="A98" s="13"/>
      <c r="B98" s="232" t="s">
        <v>120</v>
      </c>
      <c r="C98" s="232"/>
      <c r="D98" s="232"/>
      <c r="E98" s="232"/>
      <c r="F98" s="99">
        <v>4010</v>
      </c>
      <c r="G98" s="115">
        <v>610</v>
      </c>
      <c r="H98" s="192">
        <v>0</v>
      </c>
      <c r="I98" s="169">
        <v>0</v>
      </c>
      <c r="J98" s="192">
        <v>0</v>
      </c>
      <c r="K98" s="187" t="s">
        <v>5</v>
      </c>
    </row>
    <row r="99" spans="1:11" s="17" customFormat="1" ht="18" customHeight="1" x14ac:dyDescent="0.25">
      <c r="A99" s="13"/>
      <c r="B99" s="232" t="s">
        <v>187</v>
      </c>
      <c r="C99" s="232"/>
      <c r="D99" s="232"/>
      <c r="E99" s="232"/>
      <c r="F99" s="99">
        <v>4020</v>
      </c>
      <c r="G99" s="115">
        <v>610</v>
      </c>
      <c r="H99" s="192">
        <v>0</v>
      </c>
      <c r="I99" s="169">
        <v>0</v>
      </c>
      <c r="J99" s="192">
        <v>0</v>
      </c>
      <c r="K99" s="187"/>
    </row>
    <row r="100" spans="1:11" s="17" customFormat="1" x14ac:dyDescent="0.25">
      <c r="A100" s="13"/>
      <c r="B100" s="232" t="s">
        <v>44</v>
      </c>
      <c r="C100" s="232"/>
      <c r="D100" s="232"/>
      <c r="E100" s="232"/>
      <c r="F100" s="99">
        <v>4030</v>
      </c>
      <c r="G100" s="115">
        <v>520</v>
      </c>
      <c r="H100" s="192">
        <v>0</v>
      </c>
      <c r="I100" s="169">
        <v>0</v>
      </c>
      <c r="J100" s="192">
        <v>0</v>
      </c>
      <c r="K100" s="187"/>
    </row>
    <row r="101" spans="1:11" s="17" customFormat="1" x14ac:dyDescent="0.25">
      <c r="A101" s="13"/>
      <c r="B101" s="232" t="s">
        <v>123</v>
      </c>
      <c r="C101" s="232"/>
      <c r="D101" s="232"/>
      <c r="E101" s="232"/>
      <c r="F101" s="99">
        <v>4040</v>
      </c>
      <c r="G101" s="115">
        <v>530</v>
      </c>
      <c r="H101" s="192">
        <v>0</v>
      </c>
      <c r="I101" s="169">
        <v>0</v>
      </c>
      <c r="J101" s="192">
        <v>0</v>
      </c>
      <c r="K101" s="187"/>
    </row>
    <row r="102" spans="1:11" s="17" customFormat="1" x14ac:dyDescent="0.25">
      <c r="A102" s="13"/>
      <c r="B102" s="232" t="s">
        <v>38</v>
      </c>
      <c r="C102" s="232"/>
      <c r="D102" s="232"/>
      <c r="E102" s="232"/>
      <c r="F102" s="99">
        <v>4050</v>
      </c>
      <c r="G102" s="115">
        <v>540</v>
      </c>
      <c r="H102" s="192">
        <v>0</v>
      </c>
      <c r="I102" s="169">
        <v>0</v>
      </c>
      <c r="J102" s="192">
        <v>0</v>
      </c>
      <c r="K102" s="187"/>
    </row>
    <row r="103" spans="1:11" s="17" customFormat="1" ht="15.75" thickBot="1" x14ac:dyDescent="0.3">
      <c r="A103" s="13"/>
      <c r="B103" s="232" t="s">
        <v>39</v>
      </c>
      <c r="C103" s="232"/>
      <c r="D103" s="232"/>
      <c r="E103" s="274"/>
      <c r="F103" s="119">
        <v>4060</v>
      </c>
      <c r="G103" s="120">
        <v>810</v>
      </c>
      <c r="H103" s="192">
        <v>0</v>
      </c>
      <c r="I103" s="169">
        <v>0</v>
      </c>
      <c r="J103" s="192">
        <v>0</v>
      </c>
      <c r="K103" s="202"/>
    </row>
    <row r="104" spans="1:11" s="17" customFormat="1" ht="11.25" customHeight="1" x14ac:dyDescent="0.25">
      <c r="A104" s="13"/>
      <c r="B104" s="288"/>
      <c r="C104" s="288"/>
      <c r="D104" s="288"/>
      <c r="E104" s="288"/>
      <c r="F104" s="75"/>
      <c r="G104" s="76"/>
      <c r="H104" s="77"/>
      <c r="I104" s="78"/>
      <c r="J104" s="77"/>
      <c r="K104" s="79"/>
    </row>
    <row r="105" spans="1:11" s="2" customFormat="1" ht="6" customHeight="1" x14ac:dyDescent="0.25">
      <c r="B105" s="284"/>
      <c r="C105" s="284"/>
      <c r="D105" s="284"/>
      <c r="E105" s="284"/>
      <c r="F105" s="284"/>
      <c r="G105" s="284"/>
      <c r="H105" s="284"/>
      <c r="I105" s="284"/>
      <c r="J105" s="284"/>
      <c r="K105" s="284"/>
    </row>
    <row r="106" spans="1:11" s="2" customFormat="1" ht="12" customHeight="1" x14ac:dyDescent="0.25">
      <c r="B106" s="230" t="s">
        <v>188</v>
      </c>
      <c r="C106" s="230"/>
      <c r="D106" s="230"/>
      <c r="E106" s="230"/>
      <c r="F106" s="230"/>
      <c r="G106" s="230"/>
      <c r="H106" s="230"/>
      <c r="I106" s="230"/>
      <c r="J106" s="230"/>
      <c r="K106" s="230"/>
    </row>
    <row r="107" spans="1:11" s="2" customFormat="1" ht="15" customHeight="1" x14ac:dyDescent="0.25">
      <c r="B107" s="284" t="s">
        <v>189</v>
      </c>
      <c r="C107" s="284"/>
      <c r="D107" s="284"/>
      <c r="E107" s="284"/>
      <c r="F107" s="284"/>
      <c r="G107" s="284"/>
      <c r="H107" s="284"/>
      <c r="I107" s="284"/>
      <c r="J107" s="284"/>
      <c r="K107" s="284"/>
    </row>
    <row r="108" spans="1:11" s="2" customFormat="1" ht="78" customHeight="1" x14ac:dyDescent="0.25">
      <c r="B108" s="230" t="s">
        <v>190</v>
      </c>
      <c r="C108" s="230"/>
      <c r="D108" s="230"/>
      <c r="E108" s="230"/>
      <c r="F108" s="230"/>
      <c r="G108" s="230"/>
      <c r="H108" s="230"/>
      <c r="I108" s="230"/>
      <c r="J108" s="230"/>
      <c r="K108" s="230"/>
    </row>
    <row r="109" spans="1:11" s="2" customFormat="1" ht="24.75" customHeight="1" x14ac:dyDescent="0.25">
      <c r="B109" s="230" t="s">
        <v>191</v>
      </c>
      <c r="C109" s="230"/>
      <c r="D109" s="230"/>
      <c r="E109" s="230"/>
      <c r="F109" s="230"/>
      <c r="G109" s="230"/>
      <c r="H109" s="230"/>
      <c r="I109" s="230"/>
      <c r="J109" s="230"/>
      <c r="K109" s="230"/>
    </row>
    <row r="110" spans="1:11" s="2" customFormat="1" ht="23.25" customHeight="1" x14ac:dyDescent="0.25">
      <c r="B110" s="282" t="s">
        <v>192</v>
      </c>
      <c r="C110" s="282"/>
      <c r="D110" s="282"/>
      <c r="E110" s="282"/>
      <c r="F110" s="282"/>
      <c r="G110" s="282"/>
      <c r="H110" s="282"/>
      <c r="I110" s="282"/>
      <c r="J110" s="282"/>
      <c r="K110" s="282"/>
    </row>
    <row r="111" spans="1:11" s="2" customFormat="1" ht="26.25" customHeight="1" x14ac:dyDescent="0.25">
      <c r="B111" s="230" t="s">
        <v>193</v>
      </c>
      <c r="C111" s="230"/>
      <c r="D111" s="230"/>
      <c r="E111" s="230"/>
      <c r="F111" s="230"/>
      <c r="G111" s="230"/>
      <c r="H111" s="230"/>
      <c r="I111" s="230"/>
      <c r="J111" s="230"/>
      <c r="K111" s="230"/>
    </row>
    <row r="112" spans="1:11" s="2" customFormat="1" ht="15" customHeight="1" x14ac:dyDescent="0.25">
      <c r="B112" s="284" t="s">
        <v>194</v>
      </c>
      <c r="C112" s="284"/>
      <c r="D112" s="284"/>
      <c r="E112" s="284"/>
      <c r="F112" s="284"/>
      <c r="G112" s="284"/>
      <c r="H112" s="284"/>
      <c r="I112" s="284"/>
      <c r="J112" s="284"/>
      <c r="K112" s="284"/>
    </row>
    <row r="113" spans="2:11" s="2" customFormat="1" ht="15" customHeight="1" x14ac:dyDescent="0.25">
      <c r="B113" s="230" t="s">
        <v>195</v>
      </c>
      <c r="C113" s="230"/>
      <c r="D113" s="230"/>
      <c r="E113" s="230"/>
      <c r="F113" s="230"/>
      <c r="G113" s="230"/>
      <c r="H113" s="230"/>
      <c r="I113" s="230"/>
      <c r="J113" s="230"/>
      <c r="K113" s="230"/>
    </row>
    <row r="114" spans="2:11" s="9" customFormat="1" ht="27.75" customHeight="1" x14ac:dyDescent="0.25">
      <c r="B114" s="282" t="s">
        <v>196</v>
      </c>
      <c r="C114" s="282"/>
      <c r="D114" s="282"/>
      <c r="E114" s="282"/>
      <c r="F114" s="282"/>
      <c r="G114" s="282"/>
      <c r="H114" s="282"/>
      <c r="I114" s="282"/>
      <c r="J114" s="282"/>
      <c r="K114" s="282"/>
    </row>
    <row r="115" spans="2:11" ht="27" customHeight="1" x14ac:dyDescent="0.25">
      <c r="B115" s="230" t="s">
        <v>197</v>
      </c>
      <c r="C115" s="230"/>
      <c r="D115" s="230"/>
      <c r="E115" s="230"/>
      <c r="F115" s="230"/>
      <c r="G115" s="230"/>
      <c r="H115" s="230"/>
      <c r="I115" s="230"/>
      <c r="J115" s="230"/>
      <c r="K115" s="230"/>
    </row>
  </sheetData>
  <mergeCells count="119">
    <mergeCell ref="B106:K106"/>
    <mergeCell ref="B80:E80"/>
    <mergeCell ref="B73:E73"/>
    <mergeCell ref="B38:E38"/>
    <mergeCell ref="B62:E62"/>
    <mergeCell ref="B63:E63"/>
    <mergeCell ref="B105:K105"/>
    <mergeCell ref="B84:E84"/>
    <mergeCell ref="B79:E79"/>
    <mergeCell ref="B71:E71"/>
    <mergeCell ref="B88:E88"/>
    <mergeCell ref="B93:E93"/>
    <mergeCell ref="B85:E85"/>
    <mergeCell ref="B86:E86"/>
    <mergeCell ref="B90:E90"/>
    <mergeCell ref="B83:E83"/>
    <mergeCell ref="B76:E76"/>
    <mergeCell ref="B77:E77"/>
    <mergeCell ref="B104:E104"/>
    <mergeCell ref="B96:E96"/>
    <mergeCell ref="B92:E92"/>
    <mergeCell ref="B97:E97"/>
    <mergeCell ref="B87:E87"/>
    <mergeCell ref="B56:E56"/>
    <mergeCell ref="B27:E27"/>
    <mergeCell ref="B25:E25"/>
    <mergeCell ref="B26:E26"/>
    <mergeCell ref="B24:E24"/>
    <mergeCell ref="B114:K114"/>
    <mergeCell ref="B36:E36"/>
    <mergeCell ref="B44:E44"/>
    <mergeCell ref="B52:E52"/>
    <mergeCell ref="B98:E98"/>
    <mergeCell ref="B103:E103"/>
    <mergeCell ref="B102:E102"/>
    <mergeCell ref="B99:E99"/>
    <mergeCell ref="B101:E101"/>
    <mergeCell ref="B89:E89"/>
    <mergeCell ref="B67:E67"/>
    <mergeCell ref="B113:K113"/>
    <mergeCell ref="B112:K112"/>
    <mergeCell ref="B111:K111"/>
    <mergeCell ref="B110:K110"/>
    <mergeCell ref="B109:K109"/>
    <mergeCell ref="B91:E91"/>
    <mergeCell ref="B107:K107"/>
    <mergeCell ref="B82:E82"/>
    <mergeCell ref="B65:E65"/>
    <mergeCell ref="B60:E60"/>
    <mergeCell ref="B33:E33"/>
    <mergeCell ref="B35:E35"/>
    <mergeCell ref="B58:E58"/>
    <mergeCell ref="B57:E57"/>
    <mergeCell ref="B28:E28"/>
    <mergeCell ref="B64:E64"/>
    <mergeCell ref="B75:E75"/>
    <mergeCell ref="B61:E61"/>
    <mergeCell ref="B66:E66"/>
    <mergeCell ref="B43:E43"/>
    <mergeCell ref="B41:E41"/>
    <mergeCell ref="B42:E42"/>
    <mergeCell ref="B46:E46"/>
    <mergeCell ref="B48:E48"/>
    <mergeCell ref="B47:E47"/>
    <mergeCell ref="B32:E32"/>
    <mergeCell ref="B37:E37"/>
    <mergeCell ref="B40:E40"/>
    <mergeCell ref="B45:E45"/>
    <mergeCell ref="B59:E59"/>
    <mergeCell ref="B53:E53"/>
    <mergeCell ref="B55:E55"/>
    <mergeCell ref="B95:E95"/>
    <mergeCell ref="B54:E54"/>
    <mergeCell ref="B115:K115"/>
    <mergeCell ref="B94:E94"/>
    <mergeCell ref="I5:K5"/>
    <mergeCell ref="B11:J11"/>
    <mergeCell ref="B10:J10"/>
    <mergeCell ref="I7:K7"/>
    <mergeCell ref="I8:K8"/>
    <mergeCell ref="I9:K9"/>
    <mergeCell ref="E12:H12"/>
    <mergeCell ref="I13:J13"/>
    <mergeCell ref="I15:J15"/>
    <mergeCell ref="E19:G19"/>
    <mergeCell ref="K18:K19"/>
    <mergeCell ref="B81:E81"/>
    <mergeCell ref="B72:E72"/>
    <mergeCell ref="B74:E74"/>
    <mergeCell ref="B78:E78"/>
    <mergeCell ref="B100:E100"/>
    <mergeCell ref="B69:E69"/>
    <mergeCell ref="B39:E39"/>
    <mergeCell ref="B49:E49"/>
    <mergeCell ref="B51:E51"/>
    <mergeCell ref="B108:K108"/>
    <mergeCell ref="B70:E70"/>
    <mergeCell ref="B68:E68"/>
    <mergeCell ref="I1:K1"/>
    <mergeCell ref="I2:K2"/>
    <mergeCell ref="I3:K3"/>
    <mergeCell ref="I6:K6"/>
    <mergeCell ref="F22:F23"/>
    <mergeCell ref="G22:G23"/>
    <mergeCell ref="B29:E29"/>
    <mergeCell ref="B50:E50"/>
    <mergeCell ref="C15:H15"/>
    <mergeCell ref="D17:H17"/>
    <mergeCell ref="I4:K4"/>
    <mergeCell ref="B16:C16"/>
    <mergeCell ref="I17:J17"/>
    <mergeCell ref="I16:J16"/>
    <mergeCell ref="I20:J20"/>
    <mergeCell ref="B21:K21"/>
    <mergeCell ref="B30:E30"/>
    <mergeCell ref="B31:E31"/>
    <mergeCell ref="B34:E34"/>
    <mergeCell ref="H22:K22"/>
    <mergeCell ref="B22:E23"/>
  </mergeCells>
  <pageMargins left="0.78740157480314965" right="0.39370078740157483" top="0.6692913385826772" bottom="0.55118110236220474" header="0.31496062992125984" footer="0"/>
  <pageSetup paperSize="8" firstPageNumber="22" orientation="landscape" useFirstPageNumber="1" r:id="rId1"/>
  <headerFooter>
    <oddHeader>&amp;C&amp;"Times New Roman,обычный"&amp;10&amp;P</oddHeader>
    <firstHeader>&amp;C&amp;P</firstHeader>
  </headerFooter>
  <rowBreaks count="3" manualBreakCount="3">
    <brk id="37" max="10" man="1"/>
    <brk id="63" max="11" man="1"/>
    <brk id="89" max="10"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81"/>
  <sheetViews>
    <sheetView showGridLines="0" tabSelected="1" view="pageBreakPreview" topLeftCell="A52" zoomScale="90" zoomScaleNormal="90" zoomScaleSheetLayoutView="90" zoomScalePageLayoutView="90" workbookViewId="0">
      <selection activeCell="B67" sqref="B67"/>
    </sheetView>
  </sheetViews>
  <sheetFormatPr defaultColWidth="8.85546875" defaultRowHeight="15" x14ac:dyDescent="0.25"/>
  <cols>
    <col min="1" max="1" width="1.28515625" style="28" customWidth="1"/>
    <col min="2" max="2" width="10.140625" style="29" customWidth="1"/>
    <col min="3" max="3" width="5.7109375" style="31" customWidth="1"/>
    <col min="4" max="4" width="13.7109375" style="31" customWidth="1"/>
    <col min="5" max="5" width="11.42578125" style="31" customWidth="1"/>
    <col min="6" max="6" width="10.28515625" style="29" customWidth="1"/>
    <col min="7" max="7" width="59.5703125" style="29" customWidth="1"/>
    <col min="8" max="8" width="10.42578125" style="29" customWidth="1"/>
    <col min="9" max="9" width="9.42578125" style="29" customWidth="1"/>
    <col min="10" max="10" width="15.7109375" style="30" customWidth="1"/>
    <col min="11" max="11" width="13.42578125" style="137" customWidth="1"/>
    <col min="12" max="12" width="13.85546875" style="29" customWidth="1"/>
    <col min="13" max="13" width="13.28515625" style="29" customWidth="1"/>
    <col min="14" max="14" width="13.42578125" style="29" customWidth="1"/>
    <col min="15" max="15" width="14" style="29" customWidth="1"/>
    <col min="16" max="56" width="8.85546875" style="29"/>
    <col min="57" max="16384" width="8.85546875" style="28"/>
  </cols>
  <sheetData>
    <row r="1" spans="1:56" s="73" customFormat="1" ht="27.75" customHeight="1" x14ac:dyDescent="0.3">
      <c r="B1" s="322" t="s">
        <v>198</v>
      </c>
      <c r="C1" s="323"/>
      <c r="D1" s="323"/>
      <c r="E1" s="323"/>
      <c r="F1" s="323"/>
      <c r="G1" s="323"/>
      <c r="H1" s="323"/>
      <c r="I1" s="323"/>
      <c r="J1" s="323"/>
      <c r="K1" s="323"/>
      <c r="L1" s="323"/>
      <c r="M1" s="323"/>
      <c r="N1" s="323"/>
      <c r="O1" s="323"/>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row>
    <row r="2" spans="1:56" s="73" customFormat="1" ht="15.75" customHeight="1" x14ac:dyDescent="0.25">
      <c r="B2" s="19"/>
      <c r="C2" s="19"/>
      <c r="D2" s="19"/>
      <c r="E2" s="46"/>
      <c r="F2" s="46"/>
      <c r="G2" s="19"/>
      <c r="H2" s="19"/>
      <c r="I2" s="19"/>
      <c r="J2" s="65"/>
      <c r="K2" s="65"/>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row>
    <row r="3" spans="1:56" s="73" customFormat="1" ht="27.75" customHeight="1" x14ac:dyDescent="0.25">
      <c r="B3" s="337" t="s">
        <v>173</v>
      </c>
      <c r="C3" s="334" t="s">
        <v>0</v>
      </c>
      <c r="D3" s="334"/>
      <c r="E3" s="334"/>
      <c r="F3" s="334"/>
      <c r="G3" s="334"/>
      <c r="H3" s="334" t="s">
        <v>104</v>
      </c>
      <c r="I3" s="335" t="s">
        <v>103</v>
      </c>
      <c r="J3" s="335" t="s">
        <v>199</v>
      </c>
      <c r="K3" s="335" t="s">
        <v>200</v>
      </c>
      <c r="L3" s="332" t="s">
        <v>19</v>
      </c>
      <c r="M3" s="332"/>
      <c r="N3" s="332"/>
      <c r="O3" s="333"/>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row>
    <row r="4" spans="1:56" s="73" customFormat="1" ht="65.25" customHeight="1" x14ac:dyDescent="0.25">
      <c r="B4" s="337"/>
      <c r="C4" s="334"/>
      <c r="D4" s="334"/>
      <c r="E4" s="334"/>
      <c r="F4" s="334"/>
      <c r="G4" s="334"/>
      <c r="H4" s="334"/>
      <c r="I4" s="336"/>
      <c r="J4" s="336"/>
      <c r="K4" s="336"/>
      <c r="L4" s="130" t="s">
        <v>239</v>
      </c>
      <c r="M4" s="207" t="s">
        <v>240</v>
      </c>
      <c r="N4" s="207" t="s">
        <v>241</v>
      </c>
      <c r="O4" s="131" t="s">
        <v>102</v>
      </c>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row>
    <row r="5" spans="1:56" s="125" customFormat="1" ht="15.95" customHeight="1" thickBot="1" x14ac:dyDescent="0.25">
      <c r="B5" s="126">
        <v>1</v>
      </c>
      <c r="C5" s="324">
        <v>2</v>
      </c>
      <c r="D5" s="325"/>
      <c r="E5" s="325"/>
      <c r="F5" s="325"/>
      <c r="G5" s="326"/>
      <c r="H5" s="127">
        <v>3</v>
      </c>
      <c r="I5" s="127" t="s">
        <v>101</v>
      </c>
      <c r="J5" s="127" t="s">
        <v>100</v>
      </c>
      <c r="K5" s="127" t="s">
        <v>99</v>
      </c>
      <c r="L5" s="127" t="s">
        <v>98</v>
      </c>
      <c r="M5" s="127" t="s">
        <v>97</v>
      </c>
      <c r="N5" s="135" t="s">
        <v>96</v>
      </c>
      <c r="O5" s="134">
        <v>10</v>
      </c>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row>
    <row r="6" spans="1:56" s="64" customFormat="1" ht="30" customHeight="1" x14ac:dyDescent="0.25">
      <c r="B6" s="72">
        <v>1</v>
      </c>
      <c r="C6" s="327" t="s">
        <v>130</v>
      </c>
      <c r="D6" s="328"/>
      <c r="E6" s="328"/>
      <c r="F6" s="328"/>
      <c r="G6" s="328"/>
      <c r="H6" s="71" t="s">
        <v>95</v>
      </c>
      <c r="I6" s="52" t="s">
        <v>5</v>
      </c>
      <c r="J6" s="70" t="s">
        <v>5</v>
      </c>
      <c r="K6" s="70" t="s">
        <v>5</v>
      </c>
      <c r="L6" s="161">
        <f>SUM(L15+L18+L36)</f>
        <v>6525196.7300000004</v>
      </c>
      <c r="M6" s="161">
        <f>M7+M8+M9+M14</f>
        <v>3208140</v>
      </c>
      <c r="N6" s="161">
        <f>N7+N8+N9+N14</f>
        <v>3069965</v>
      </c>
      <c r="O6" s="161">
        <f>O7+O8+O9+O14</f>
        <v>0</v>
      </c>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row>
    <row r="7" spans="1:56" s="64" customFormat="1" ht="154.5" customHeight="1" x14ac:dyDescent="0.25">
      <c r="A7" s="69"/>
      <c r="B7" s="57" t="s">
        <v>94</v>
      </c>
      <c r="C7" s="338" t="s">
        <v>160</v>
      </c>
      <c r="D7" s="339"/>
      <c r="E7" s="339"/>
      <c r="F7" s="339"/>
      <c r="G7" s="339"/>
      <c r="H7" s="56" t="s">
        <v>93</v>
      </c>
      <c r="I7" s="68" t="s">
        <v>5</v>
      </c>
      <c r="J7" s="68" t="s">
        <v>5</v>
      </c>
      <c r="K7" s="68" t="s">
        <v>5</v>
      </c>
      <c r="L7" s="67"/>
      <c r="M7" s="67"/>
      <c r="N7" s="67"/>
      <c r="O7" s="66"/>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row>
    <row r="8" spans="1:56" s="64" customFormat="1" ht="33.75" customHeight="1" x14ac:dyDescent="0.25">
      <c r="A8" s="69"/>
      <c r="B8" s="57" t="s">
        <v>92</v>
      </c>
      <c r="C8" s="340" t="s">
        <v>131</v>
      </c>
      <c r="D8" s="341"/>
      <c r="E8" s="341"/>
      <c r="F8" s="341"/>
      <c r="G8" s="341"/>
      <c r="H8" s="56" t="s">
        <v>91</v>
      </c>
      <c r="I8" s="68" t="s">
        <v>5</v>
      </c>
      <c r="J8" s="68" t="s">
        <v>5</v>
      </c>
      <c r="K8" s="68" t="s">
        <v>5</v>
      </c>
      <c r="L8" s="67"/>
      <c r="M8" s="67"/>
      <c r="N8" s="67"/>
      <c r="O8" s="66"/>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row>
    <row r="9" spans="1:56" s="64" customFormat="1" ht="38.25" customHeight="1" x14ac:dyDescent="0.25">
      <c r="A9" s="69"/>
      <c r="B9" s="57" t="s">
        <v>90</v>
      </c>
      <c r="C9" s="340" t="s">
        <v>153</v>
      </c>
      <c r="D9" s="341"/>
      <c r="E9" s="341"/>
      <c r="F9" s="341"/>
      <c r="G9" s="342"/>
      <c r="H9" s="63" t="s">
        <v>89</v>
      </c>
      <c r="I9" s="68" t="s">
        <v>5</v>
      </c>
      <c r="J9" s="68" t="s">
        <v>5</v>
      </c>
      <c r="K9" s="68" t="s">
        <v>5</v>
      </c>
      <c r="L9" s="67"/>
      <c r="M9" s="67"/>
      <c r="N9" s="67"/>
      <c r="O9" s="66"/>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row>
    <row r="10" spans="1:56" s="58" customFormat="1" ht="32.25" customHeight="1" x14ac:dyDescent="0.25">
      <c r="B10" s="57" t="s">
        <v>88</v>
      </c>
      <c r="C10" s="317" t="s">
        <v>150</v>
      </c>
      <c r="D10" s="318"/>
      <c r="E10" s="318"/>
      <c r="F10" s="318"/>
      <c r="G10" s="318"/>
      <c r="H10" s="56" t="s">
        <v>87</v>
      </c>
      <c r="I10" s="62" t="s">
        <v>5</v>
      </c>
      <c r="J10" s="62" t="s">
        <v>5</v>
      </c>
      <c r="K10" s="62" t="s">
        <v>5</v>
      </c>
      <c r="L10" s="60"/>
      <c r="M10" s="60"/>
      <c r="N10" s="60"/>
      <c r="O10" s="59"/>
    </row>
    <row r="11" spans="1:56" s="58" customFormat="1" ht="15.75" x14ac:dyDescent="0.25">
      <c r="B11" s="57"/>
      <c r="C11" s="319" t="s">
        <v>207</v>
      </c>
      <c r="D11" s="320"/>
      <c r="E11" s="320"/>
      <c r="F11" s="320"/>
      <c r="G11" s="320"/>
      <c r="H11" s="56"/>
      <c r="I11" s="62"/>
      <c r="J11" s="62"/>
      <c r="K11" s="62"/>
      <c r="L11" s="60"/>
      <c r="M11" s="60"/>
      <c r="N11" s="60"/>
      <c r="O11" s="59"/>
    </row>
    <row r="12" spans="1:56" s="58" customFormat="1" ht="15.75" x14ac:dyDescent="0.25">
      <c r="B12" s="57"/>
      <c r="C12" s="319" t="s">
        <v>129</v>
      </c>
      <c r="D12" s="320"/>
      <c r="E12" s="320"/>
      <c r="F12" s="320"/>
      <c r="G12" s="320"/>
      <c r="H12" s="56"/>
      <c r="I12" s="62"/>
      <c r="J12" s="62"/>
      <c r="K12" s="62"/>
      <c r="L12" s="60"/>
      <c r="M12" s="60"/>
      <c r="N12" s="60"/>
      <c r="O12" s="59"/>
    </row>
    <row r="13" spans="1:56" s="58" customFormat="1" ht="19.5" customHeight="1" thickBot="1" x14ac:dyDescent="0.3">
      <c r="B13" s="57" t="s">
        <v>86</v>
      </c>
      <c r="C13" s="317" t="s">
        <v>56</v>
      </c>
      <c r="D13" s="318"/>
      <c r="E13" s="318"/>
      <c r="F13" s="318"/>
      <c r="G13" s="318"/>
      <c r="H13" s="63" t="s">
        <v>85</v>
      </c>
      <c r="I13" s="62" t="s">
        <v>5</v>
      </c>
      <c r="J13" s="62" t="s">
        <v>5</v>
      </c>
      <c r="K13" s="62" t="s">
        <v>5</v>
      </c>
      <c r="L13" s="61"/>
      <c r="M13" s="60"/>
      <c r="N13" s="60"/>
      <c r="O13" s="59"/>
    </row>
    <row r="14" spans="1:56" s="19" customFormat="1" ht="35.25" customHeight="1" x14ac:dyDescent="0.25">
      <c r="A14" s="58"/>
      <c r="B14" s="57" t="s">
        <v>84</v>
      </c>
      <c r="C14" s="340" t="s">
        <v>151</v>
      </c>
      <c r="D14" s="341"/>
      <c r="E14" s="341"/>
      <c r="F14" s="341"/>
      <c r="G14" s="341"/>
      <c r="H14" s="56" t="s">
        <v>83</v>
      </c>
      <c r="I14" s="48" t="s">
        <v>5</v>
      </c>
      <c r="J14" s="48" t="s">
        <v>5</v>
      </c>
      <c r="K14" s="48" t="s">
        <v>5</v>
      </c>
      <c r="L14" s="161">
        <f>SUM(L15+L18+L36)</f>
        <v>6525196.7300000004</v>
      </c>
      <c r="M14" s="151">
        <f t="shared" ref="M14:O14" si="0">M15+M18+M36</f>
        <v>3208140</v>
      </c>
      <c r="N14" s="151">
        <f t="shared" si="0"/>
        <v>3069965</v>
      </c>
      <c r="O14" s="151">
        <f t="shared" si="0"/>
        <v>0</v>
      </c>
    </row>
    <row r="15" spans="1:56" s="19" customFormat="1" ht="48" customHeight="1" x14ac:dyDescent="0.25">
      <c r="A15" s="46"/>
      <c r="B15" s="47" t="s">
        <v>82</v>
      </c>
      <c r="C15" s="329" t="s">
        <v>279</v>
      </c>
      <c r="D15" s="330"/>
      <c r="E15" s="330"/>
      <c r="F15" s="330"/>
      <c r="G15" s="330"/>
      <c r="H15" s="51" t="s">
        <v>81</v>
      </c>
      <c r="I15" s="48" t="s">
        <v>5</v>
      </c>
      <c r="J15" s="48" t="s">
        <v>5</v>
      </c>
      <c r="K15" s="48" t="s">
        <v>5</v>
      </c>
      <c r="L15" s="151">
        <v>3335003.52</v>
      </c>
      <c r="M15" s="151">
        <f>M16+M17</f>
        <v>1743600</v>
      </c>
      <c r="N15" s="151">
        <f t="shared" ref="N15:O15" si="1">N16+N17</f>
        <v>1585125</v>
      </c>
      <c r="O15" s="151">
        <f t="shared" si="1"/>
        <v>0</v>
      </c>
    </row>
    <row r="16" spans="1:56" s="19" customFormat="1" ht="34.5" customHeight="1" x14ac:dyDescent="0.25">
      <c r="A16" s="46"/>
      <c r="B16" s="47" t="s">
        <v>80</v>
      </c>
      <c r="C16" s="317" t="s">
        <v>66</v>
      </c>
      <c r="D16" s="318"/>
      <c r="E16" s="318"/>
      <c r="F16" s="318"/>
      <c r="G16" s="318"/>
      <c r="H16" s="51" t="s">
        <v>79</v>
      </c>
      <c r="I16" s="48" t="s">
        <v>5</v>
      </c>
      <c r="J16" s="48" t="s">
        <v>5</v>
      </c>
      <c r="K16" s="48" t="s">
        <v>5</v>
      </c>
      <c r="L16" s="151">
        <v>3335003.52</v>
      </c>
      <c r="M16" s="151">
        <v>1743600</v>
      </c>
      <c r="N16" s="151">
        <v>1585125</v>
      </c>
      <c r="O16" s="152"/>
    </row>
    <row r="17" spans="1:15" s="19" customFormat="1" ht="18" customHeight="1" thickBot="1" x14ac:dyDescent="0.3">
      <c r="A17" s="143"/>
      <c r="B17" s="47" t="s">
        <v>78</v>
      </c>
      <c r="C17" s="317" t="s">
        <v>132</v>
      </c>
      <c r="D17" s="318"/>
      <c r="E17" s="318"/>
      <c r="F17" s="318"/>
      <c r="G17" s="343"/>
      <c r="H17" s="54" t="s">
        <v>77</v>
      </c>
      <c r="I17" s="129" t="s">
        <v>5</v>
      </c>
      <c r="J17" s="129" t="s">
        <v>5</v>
      </c>
      <c r="K17" s="129" t="s">
        <v>5</v>
      </c>
      <c r="L17" s="153">
        <v>0</v>
      </c>
      <c r="M17" s="153">
        <v>0</v>
      </c>
      <c r="N17" s="153">
        <v>0</v>
      </c>
      <c r="O17" s="154"/>
    </row>
    <row r="18" spans="1:15" s="19" customFormat="1" ht="33.75" customHeight="1" x14ac:dyDescent="0.25">
      <c r="A18" s="46"/>
      <c r="B18" s="47" t="s">
        <v>76</v>
      </c>
      <c r="C18" s="308" t="s">
        <v>162</v>
      </c>
      <c r="D18" s="309"/>
      <c r="E18" s="309"/>
      <c r="F18" s="309"/>
      <c r="G18" s="331"/>
      <c r="H18" s="51" t="s">
        <v>75</v>
      </c>
      <c r="I18" s="48" t="s">
        <v>5</v>
      </c>
      <c r="J18" s="48" t="s">
        <v>5</v>
      </c>
      <c r="K18" s="48" t="s">
        <v>5</v>
      </c>
      <c r="L18" s="155">
        <v>2840880.21</v>
      </c>
      <c r="M18" s="155">
        <f>M19+M29</f>
        <v>1276300</v>
      </c>
      <c r="N18" s="155">
        <f t="shared" ref="N18" si="2">N19+N29</f>
        <v>1296600</v>
      </c>
      <c r="O18" s="155">
        <f t="shared" ref="O18" si="3">O19+O22</f>
        <v>0</v>
      </c>
    </row>
    <row r="19" spans="1:15" s="19" customFormat="1" ht="36.75" customHeight="1" x14ac:dyDescent="0.25">
      <c r="A19" s="46"/>
      <c r="B19" s="47" t="s">
        <v>74</v>
      </c>
      <c r="C19" s="317" t="s">
        <v>66</v>
      </c>
      <c r="D19" s="318"/>
      <c r="E19" s="318"/>
      <c r="F19" s="318"/>
      <c r="G19" s="318"/>
      <c r="H19" s="50" t="s">
        <v>73</v>
      </c>
      <c r="I19" s="48" t="s">
        <v>5</v>
      </c>
      <c r="J19" s="48" t="s">
        <v>5</v>
      </c>
      <c r="K19" s="48" t="s">
        <v>5</v>
      </c>
      <c r="L19" s="151">
        <f>SUM(L20+L21+L22+L23+L24+L25+L26+L27+L28)</f>
        <v>2840880.21</v>
      </c>
      <c r="M19" s="151">
        <f t="shared" ref="M19:N19" si="4">SUM(M20:M27)</f>
        <v>1276300</v>
      </c>
      <c r="N19" s="151">
        <f t="shared" si="4"/>
        <v>1296600</v>
      </c>
      <c r="O19" s="156"/>
    </row>
    <row r="20" spans="1:15" s="19" customFormat="1" ht="47.25" customHeight="1" x14ac:dyDescent="0.25">
      <c r="A20" s="46"/>
      <c r="B20" s="47" t="s">
        <v>243</v>
      </c>
      <c r="C20" s="319" t="s">
        <v>242</v>
      </c>
      <c r="D20" s="320"/>
      <c r="E20" s="320"/>
      <c r="F20" s="320"/>
      <c r="G20" s="320"/>
      <c r="H20" s="50" t="s">
        <v>246</v>
      </c>
      <c r="I20" s="48" t="s">
        <v>5</v>
      </c>
      <c r="J20" s="224" t="s">
        <v>251</v>
      </c>
      <c r="K20" s="48" t="s">
        <v>5</v>
      </c>
      <c r="L20" s="151">
        <v>1129000</v>
      </c>
      <c r="M20" s="151">
        <v>1151500</v>
      </c>
      <c r="N20" s="151">
        <v>1171800</v>
      </c>
      <c r="O20" s="156"/>
    </row>
    <row r="21" spans="1:15" s="19" customFormat="1" ht="32.25" customHeight="1" x14ac:dyDescent="0.25">
      <c r="A21" s="46"/>
      <c r="B21" s="47" t="s">
        <v>244</v>
      </c>
      <c r="C21" s="319" t="s">
        <v>261</v>
      </c>
      <c r="D21" s="320"/>
      <c r="E21" s="320"/>
      <c r="F21" s="320"/>
      <c r="G21" s="320"/>
      <c r="H21" s="50" t="s">
        <v>247</v>
      </c>
      <c r="I21" s="48" t="s">
        <v>5</v>
      </c>
      <c r="J21" s="224" t="s">
        <v>251</v>
      </c>
      <c r="K21" s="48" t="s">
        <v>5</v>
      </c>
      <c r="L21" s="151">
        <v>40000</v>
      </c>
      <c r="M21" s="151">
        <v>0</v>
      </c>
      <c r="N21" s="151">
        <v>0</v>
      </c>
      <c r="O21" s="156"/>
    </row>
    <row r="22" spans="1:15" s="19" customFormat="1" ht="36.75" customHeight="1" x14ac:dyDescent="0.25">
      <c r="A22" s="46"/>
      <c r="B22" s="47" t="s">
        <v>245</v>
      </c>
      <c r="C22" s="319" t="s">
        <v>250</v>
      </c>
      <c r="D22" s="320"/>
      <c r="E22" s="320"/>
      <c r="F22" s="320"/>
      <c r="G22" s="320"/>
      <c r="H22" s="50" t="s">
        <v>248</v>
      </c>
      <c r="I22" s="48" t="s">
        <v>5</v>
      </c>
      <c r="J22" s="224" t="s">
        <v>251</v>
      </c>
      <c r="K22" s="48" t="s">
        <v>5</v>
      </c>
      <c r="L22" s="151">
        <v>215498</v>
      </c>
      <c r="M22" s="151">
        <v>124800</v>
      </c>
      <c r="N22" s="151">
        <v>124800</v>
      </c>
      <c r="O22" s="156"/>
    </row>
    <row r="23" spans="1:15" s="19" customFormat="1" ht="48.75" customHeight="1" x14ac:dyDescent="0.25">
      <c r="A23" s="46"/>
      <c r="B23" s="47" t="s">
        <v>256</v>
      </c>
      <c r="C23" s="319" t="s">
        <v>252</v>
      </c>
      <c r="D23" s="320"/>
      <c r="E23" s="320"/>
      <c r="F23" s="320"/>
      <c r="G23" s="320"/>
      <c r="H23" s="50" t="s">
        <v>249</v>
      </c>
      <c r="I23" s="48" t="s">
        <v>5</v>
      </c>
      <c r="J23" s="224" t="s">
        <v>251</v>
      </c>
      <c r="K23" s="48" t="s">
        <v>5</v>
      </c>
      <c r="L23" s="151">
        <v>474747.97</v>
      </c>
      <c r="M23" s="151">
        <v>0</v>
      </c>
      <c r="N23" s="151">
        <v>0</v>
      </c>
      <c r="O23" s="156"/>
    </row>
    <row r="24" spans="1:15" s="19" customFormat="1" ht="31.5" x14ac:dyDescent="0.25">
      <c r="A24" s="46"/>
      <c r="B24" s="47" t="s">
        <v>257</v>
      </c>
      <c r="C24" s="295" t="s">
        <v>258</v>
      </c>
      <c r="D24" s="296"/>
      <c r="E24" s="296"/>
      <c r="F24" s="296"/>
      <c r="G24" s="344"/>
      <c r="H24" s="50" t="s">
        <v>263</v>
      </c>
      <c r="I24" s="48" t="s">
        <v>5</v>
      </c>
      <c r="J24" s="224" t="s">
        <v>251</v>
      </c>
      <c r="K24" s="48" t="s">
        <v>5</v>
      </c>
      <c r="L24" s="151">
        <f>170.07+3008.16+0.01</f>
        <v>3178.2400000000002</v>
      </c>
      <c r="M24" s="151">
        <v>0</v>
      </c>
      <c r="N24" s="151">
        <v>0</v>
      </c>
      <c r="O24" s="223"/>
    </row>
    <row r="25" spans="1:15" s="19" customFormat="1" ht="31.5" x14ac:dyDescent="0.25">
      <c r="A25" s="46"/>
      <c r="B25" s="47" t="s">
        <v>259</v>
      </c>
      <c r="C25" s="295" t="s">
        <v>262</v>
      </c>
      <c r="D25" s="296"/>
      <c r="E25" s="296"/>
      <c r="F25" s="296"/>
      <c r="G25" s="344"/>
      <c r="H25" s="50" t="s">
        <v>264</v>
      </c>
      <c r="I25" s="48" t="s">
        <v>5</v>
      </c>
      <c r="J25" s="224" t="s">
        <v>251</v>
      </c>
      <c r="K25" s="48" t="s">
        <v>5</v>
      </c>
      <c r="L25" s="151">
        <v>4000</v>
      </c>
      <c r="M25" s="151">
        <v>0</v>
      </c>
      <c r="N25" s="151">
        <v>0</v>
      </c>
      <c r="O25" s="223"/>
    </row>
    <row r="26" spans="1:15" s="19" customFormat="1" ht="44.25" customHeight="1" x14ac:dyDescent="0.25">
      <c r="A26" s="46"/>
      <c r="B26" s="47" t="s">
        <v>260</v>
      </c>
      <c r="C26" s="345" t="s">
        <v>282</v>
      </c>
      <c r="D26" s="346"/>
      <c r="E26" s="346"/>
      <c r="F26" s="346"/>
      <c r="G26" s="347"/>
      <c r="H26" s="50" t="s">
        <v>265</v>
      </c>
      <c r="I26" s="48" t="s">
        <v>5</v>
      </c>
      <c r="J26" s="224" t="s">
        <v>251</v>
      </c>
      <c r="K26" s="48" t="s">
        <v>5</v>
      </c>
      <c r="L26" s="151">
        <v>680000</v>
      </c>
      <c r="M26" s="151"/>
      <c r="N26" s="151"/>
      <c r="O26" s="223"/>
    </row>
    <row r="27" spans="1:15" s="19" customFormat="1" ht="31.5" x14ac:dyDescent="0.25">
      <c r="A27" s="46"/>
      <c r="B27" s="47" t="s">
        <v>280</v>
      </c>
      <c r="C27" s="319" t="s">
        <v>277</v>
      </c>
      <c r="D27" s="320"/>
      <c r="E27" s="320"/>
      <c r="F27" s="320"/>
      <c r="G27" s="320"/>
      <c r="H27" s="50" t="s">
        <v>281</v>
      </c>
      <c r="I27" s="48" t="s">
        <v>5</v>
      </c>
      <c r="J27" s="224" t="s">
        <v>251</v>
      </c>
      <c r="K27" s="48" t="s">
        <v>5</v>
      </c>
      <c r="L27" s="151">
        <v>284016</v>
      </c>
      <c r="M27" s="151">
        <v>0</v>
      </c>
      <c r="N27" s="151">
        <v>0</v>
      </c>
      <c r="O27" s="156"/>
    </row>
    <row r="28" spans="1:15" s="19" customFormat="1" ht="31.5" x14ac:dyDescent="0.25">
      <c r="A28" s="46"/>
      <c r="B28" s="47" t="s">
        <v>283</v>
      </c>
      <c r="C28" s="295" t="s">
        <v>285</v>
      </c>
      <c r="D28" s="296"/>
      <c r="E28" s="296"/>
      <c r="F28" s="296"/>
      <c r="G28" s="344"/>
      <c r="H28" s="210" t="s">
        <v>284</v>
      </c>
      <c r="I28" s="227" t="s">
        <v>5</v>
      </c>
      <c r="J28" s="228" t="s">
        <v>251</v>
      </c>
      <c r="K28" s="227" t="s">
        <v>5</v>
      </c>
      <c r="L28" s="160">
        <v>10440</v>
      </c>
      <c r="M28" s="160">
        <v>0</v>
      </c>
      <c r="N28" s="160">
        <v>0</v>
      </c>
      <c r="O28" s="229"/>
    </row>
    <row r="29" spans="1:15" s="19" customFormat="1" ht="18" customHeight="1" thickBot="1" x14ac:dyDescent="0.3">
      <c r="A29" s="143"/>
      <c r="B29" s="47" t="s">
        <v>78</v>
      </c>
      <c r="C29" s="317" t="s">
        <v>132</v>
      </c>
      <c r="D29" s="318"/>
      <c r="E29" s="318"/>
      <c r="F29" s="318"/>
      <c r="G29" s="343"/>
      <c r="H29" s="54" t="s">
        <v>72</v>
      </c>
      <c r="I29" s="129" t="s">
        <v>5</v>
      </c>
      <c r="J29" s="129" t="s">
        <v>5</v>
      </c>
      <c r="K29" s="129" t="s">
        <v>5</v>
      </c>
      <c r="L29" s="153">
        <v>0</v>
      </c>
      <c r="M29" s="153">
        <v>0</v>
      </c>
      <c r="N29" s="153">
        <v>0</v>
      </c>
      <c r="O29" s="154"/>
    </row>
    <row r="30" spans="1:15" s="19" customFormat="1" ht="20.25" customHeight="1" x14ac:dyDescent="0.25">
      <c r="A30" s="46">
        <v>159280</v>
      </c>
      <c r="B30" s="47" t="s">
        <v>71</v>
      </c>
      <c r="C30" s="308" t="s">
        <v>133</v>
      </c>
      <c r="D30" s="309"/>
      <c r="E30" s="309"/>
      <c r="F30" s="309"/>
      <c r="G30" s="309"/>
      <c r="H30" s="50" t="s">
        <v>70</v>
      </c>
      <c r="I30" s="48" t="s">
        <v>5</v>
      </c>
      <c r="J30" s="48" t="s">
        <v>5</v>
      </c>
      <c r="K30" s="48" t="s">
        <v>5</v>
      </c>
      <c r="L30" s="151">
        <f>L31+L32</f>
        <v>0</v>
      </c>
      <c r="M30" s="151">
        <f>M31+M32</f>
        <v>0</v>
      </c>
      <c r="N30" s="151">
        <f>N31+N32</f>
        <v>0</v>
      </c>
      <c r="O30" s="151">
        <f>O31+O32</f>
        <v>0</v>
      </c>
    </row>
    <row r="31" spans="1:15" s="19" customFormat="1" ht="15.75" x14ac:dyDescent="0.25">
      <c r="A31" s="46"/>
      <c r="B31" s="47"/>
      <c r="C31" s="319" t="s">
        <v>207</v>
      </c>
      <c r="D31" s="320"/>
      <c r="E31" s="320"/>
      <c r="F31" s="320"/>
      <c r="G31" s="320"/>
      <c r="H31" s="50" t="s">
        <v>270</v>
      </c>
      <c r="I31" s="48" t="s">
        <v>5</v>
      </c>
      <c r="J31" s="48"/>
      <c r="K31" s="48"/>
      <c r="L31" s="151"/>
      <c r="M31" s="151"/>
      <c r="N31" s="151"/>
      <c r="O31" s="156"/>
    </row>
    <row r="32" spans="1:15" s="19" customFormat="1" ht="15.75" x14ac:dyDescent="0.25">
      <c r="A32" s="46"/>
      <c r="B32" s="47"/>
      <c r="C32" s="319" t="s">
        <v>129</v>
      </c>
      <c r="D32" s="320"/>
      <c r="E32" s="320"/>
      <c r="F32" s="320"/>
      <c r="G32" s="320"/>
      <c r="H32" s="50" t="s">
        <v>271</v>
      </c>
      <c r="I32" s="48" t="s">
        <v>5</v>
      </c>
      <c r="J32" s="48"/>
      <c r="K32" s="48"/>
      <c r="L32" s="151"/>
      <c r="M32" s="151"/>
      <c r="N32" s="151"/>
      <c r="O32" s="156"/>
    </row>
    <row r="33" spans="1:15" s="19" customFormat="1" ht="20.25" customHeight="1" x14ac:dyDescent="0.25">
      <c r="A33" s="46"/>
      <c r="B33" s="47" t="s">
        <v>69</v>
      </c>
      <c r="C33" s="308" t="s">
        <v>163</v>
      </c>
      <c r="D33" s="309"/>
      <c r="E33" s="309"/>
      <c r="F33" s="309"/>
      <c r="G33" s="309"/>
      <c r="H33" s="50" t="s">
        <v>68</v>
      </c>
      <c r="I33" s="48" t="s">
        <v>5</v>
      </c>
      <c r="J33" s="48" t="s">
        <v>5</v>
      </c>
      <c r="K33" s="48" t="s">
        <v>5</v>
      </c>
      <c r="L33" s="151">
        <f>L34+L35</f>
        <v>0</v>
      </c>
      <c r="M33" s="151">
        <f t="shared" ref="M33:O33" si="5">M34+M35</f>
        <v>0</v>
      </c>
      <c r="N33" s="151">
        <f t="shared" si="5"/>
        <v>0</v>
      </c>
      <c r="O33" s="151">
        <f t="shared" si="5"/>
        <v>0</v>
      </c>
    </row>
    <row r="34" spans="1:15" s="53" customFormat="1" ht="34.5" customHeight="1" x14ac:dyDescent="0.25">
      <c r="A34" s="55"/>
      <c r="B34" s="47" t="s">
        <v>67</v>
      </c>
      <c r="C34" s="317" t="s">
        <v>66</v>
      </c>
      <c r="D34" s="318"/>
      <c r="E34" s="318"/>
      <c r="F34" s="318"/>
      <c r="G34" s="318"/>
      <c r="H34" s="50" t="s">
        <v>65</v>
      </c>
      <c r="I34" s="48" t="s">
        <v>5</v>
      </c>
      <c r="J34" s="48" t="s">
        <v>5</v>
      </c>
      <c r="K34" s="48" t="s">
        <v>5</v>
      </c>
      <c r="L34" s="157"/>
      <c r="M34" s="157"/>
      <c r="N34" s="157"/>
      <c r="O34" s="158"/>
    </row>
    <row r="35" spans="1:15" s="53" customFormat="1" ht="17.25" customHeight="1" x14ac:dyDescent="0.25">
      <c r="A35" s="55"/>
      <c r="B35" s="47" t="s">
        <v>64</v>
      </c>
      <c r="C35" s="317" t="s">
        <v>132</v>
      </c>
      <c r="D35" s="318"/>
      <c r="E35" s="318"/>
      <c r="F35" s="318"/>
      <c r="G35" s="318"/>
      <c r="H35" s="50" t="s">
        <v>63</v>
      </c>
      <c r="I35" s="48" t="s">
        <v>5</v>
      </c>
      <c r="J35" s="48" t="s">
        <v>5</v>
      </c>
      <c r="K35" s="48" t="s">
        <v>5</v>
      </c>
      <c r="L35" s="157"/>
      <c r="M35" s="157"/>
      <c r="N35" s="157"/>
      <c r="O35" s="158"/>
    </row>
    <row r="36" spans="1:15" s="53" customFormat="1" ht="21.75" customHeight="1" x14ac:dyDescent="0.25">
      <c r="A36" s="55"/>
      <c r="B36" s="47" t="s">
        <v>62</v>
      </c>
      <c r="C36" s="308" t="s">
        <v>164</v>
      </c>
      <c r="D36" s="309"/>
      <c r="E36" s="309"/>
      <c r="F36" s="309"/>
      <c r="G36" s="309"/>
      <c r="H36" s="50" t="s">
        <v>61</v>
      </c>
      <c r="I36" s="68" t="s">
        <v>5</v>
      </c>
      <c r="J36" s="68" t="s">
        <v>5</v>
      </c>
      <c r="K36" s="68" t="s">
        <v>5</v>
      </c>
      <c r="L36" s="157">
        <f>SUM(L38+L39+L40)</f>
        <v>349313</v>
      </c>
      <c r="M36" s="157">
        <f t="shared" ref="M36:O36" si="6">M37</f>
        <v>188240</v>
      </c>
      <c r="N36" s="157">
        <f t="shared" si="6"/>
        <v>188240</v>
      </c>
      <c r="O36" s="157">
        <f t="shared" si="6"/>
        <v>0</v>
      </c>
    </row>
    <row r="37" spans="1:15" s="19" customFormat="1" ht="34.5" customHeight="1" x14ac:dyDescent="0.25">
      <c r="A37" s="46"/>
      <c r="B37" s="47" t="s">
        <v>60</v>
      </c>
      <c r="C37" s="317" t="s">
        <v>59</v>
      </c>
      <c r="D37" s="318"/>
      <c r="E37" s="318"/>
      <c r="F37" s="318"/>
      <c r="G37" s="318"/>
      <c r="H37" s="51" t="s">
        <v>58</v>
      </c>
      <c r="I37" s="48" t="s">
        <v>5</v>
      </c>
      <c r="J37" s="48" t="s">
        <v>5</v>
      </c>
      <c r="K37" s="48" t="s">
        <v>5</v>
      </c>
      <c r="L37" s="155">
        <v>349313</v>
      </c>
      <c r="M37" s="155">
        <f t="shared" ref="M37:N37" si="7">M38+M39</f>
        <v>188240</v>
      </c>
      <c r="N37" s="155">
        <f t="shared" si="7"/>
        <v>188240</v>
      </c>
      <c r="O37" s="155">
        <f t="shared" ref="O37" si="8">O38</f>
        <v>0</v>
      </c>
    </row>
    <row r="38" spans="1:15" s="19" customFormat="1" ht="31.5" x14ac:dyDescent="0.25">
      <c r="A38" s="46"/>
      <c r="B38" s="47" t="s">
        <v>253</v>
      </c>
      <c r="C38" s="319" t="s">
        <v>217</v>
      </c>
      <c r="D38" s="320"/>
      <c r="E38" s="320"/>
      <c r="F38" s="320"/>
      <c r="G38" s="320"/>
      <c r="H38" s="51" t="s">
        <v>267</v>
      </c>
      <c r="I38" s="48" t="s">
        <v>5</v>
      </c>
      <c r="J38" s="224" t="s">
        <v>251</v>
      </c>
      <c r="K38" s="48" t="s">
        <v>5</v>
      </c>
      <c r="L38" s="155">
        <v>145400</v>
      </c>
      <c r="M38" s="155">
        <v>0</v>
      </c>
      <c r="N38" s="155">
        <v>0</v>
      </c>
      <c r="O38" s="159"/>
    </row>
    <row r="39" spans="1:15" s="19" customFormat="1" ht="31.5" x14ac:dyDescent="0.25">
      <c r="A39" s="46"/>
      <c r="B39" s="47" t="s">
        <v>254</v>
      </c>
      <c r="C39" s="205"/>
      <c r="D39" s="206"/>
      <c r="E39" s="296" t="s">
        <v>255</v>
      </c>
      <c r="F39" s="296"/>
      <c r="G39" s="344"/>
      <c r="H39" s="51" t="s">
        <v>268</v>
      </c>
      <c r="I39" s="48" t="s">
        <v>5</v>
      </c>
      <c r="J39" s="224" t="s">
        <v>251</v>
      </c>
      <c r="K39" s="48" t="s">
        <v>5</v>
      </c>
      <c r="L39" s="155">
        <v>188240</v>
      </c>
      <c r="M39" s="155">
        <v>188240</v>
      </c>
      <c r="N39" s="155">
        <v>188240</v>
      </c>
      <c r="O39" s="159"/>
    </row>
    <row r="40" spans="1:15" s="19" customFormat="1" ht="31.5" x14ac:dyDescent="0.25">
      <c r="A40" s="46"/>
      <c r="B40" s="47" t="s">
        <v>272</v>
      </c>
      <c r="C40" s="225"/>
      <c r="D40" s="226"/>
      <c r="E40" s="296" t="s">
        <v>266</v>
      </c>
      <c r="F40" s="296"/>
      <c r="G40" s="344"/>
      <c r="H40" s="51" t="s">
        <v>269</v>
      </c>
      <c r="I40" s="48" t="s">
        <v>5</v>
      </c>
      <c r="J40" s="224" t="s">
        <v>251</v>
      </c>
      <c r="K40" s="48" t="s">
        <v>5</v>
      </c>
      <c r="L40" s="155">
        <v>15673</v>
      </c>
      <c r="M40" s="155"/>
      <c r="N40" s="155"/>
      <c r="O40" s="159"/>
    </row>
    <row r="41" spans="1:15" s="19" customFormat="1" ht="20.25" customHeight="1" x14ac:dyDescent="0.25">
      <c r="A41" s="46"/>
      <c r="B41" s="47" t="s">
        <v>57</v>
      </c>
      <c r="C41" s="317" t="s">
        <v>56</v>
      </c>
      <c r="D41" s="318"/>
      <c r="E41" s="318"/>
      <c r="F41" s="318"/>
      <c r="G41" s="318"/>
      <c r="H41" s="50" t="s">
        <v>55</v>
      </c>
      <c r="I41" s="48" t="s">
        <v>5</v>
      </c>
      <c r="J41" s="48" t="s">
        <v>5</v>
      </c>
      <c r="K41" s="48" t="s">
        <v>5</v>
      </c>
      <c r="L41" s="151">
        <v>0</v>
      </c>
      <c r="M41" s="151">
        <v>0</v>
      </c>
      <c r="N41" s="151">
        <v>0</v>
      </c>
      <c r="O41" s="152"/>
    </row>
    <row r="42" spans="1:15" s="19" customFormat="1" ht="34.5" customHeight="1" x14ac:dyDescent="0.25">
      <c r="A42" s="46"/>
      <c r="B42" s="298" t="s">
        <v>54</v>
      </c>
      <c r="C42" s="314" t="s">
        <v>165</v>
      </c>
      <c r="D42" s="315"/>
      <c r="E42" s="315"/>
      <c r="F42" s="315"/>
      <c r="G42" s="315"/>
      <c r="H42" s="50" t="s">
        <v>53</v>
      </c>
      <c r="I42" s="48" t="s">
        <v>5</v>
      </c>
      <c r="J42" s="48" t="s">
        <v>5</v>
      </c>
      <c r="K42" s="48" t="s">
        <v>5</v>
      </c>
      <c r="L42" s="151">
        <f>SUM(L36+L18+L15)</f>
        <v>6525196.7300000004</v>
      </c>
      <c r="M42" s="151">
        <f>M45</f>
        <v>3208140</v>
      </c>
      <c r="N42" s="151">
        <f>N46</f>
        <v>3069965</v>
      </c>
      <c r="O42" s="151">
        <f>O14</f>
        <v>0</v>
      </c>
    </row>
    <row r="43" spans="1:15" s="19" customFormat="1" ht="15.75" x14ac:dyDescent="0.25">
      <c r="A43" s="46"/>
      <c r="B43" s="299"/>
      <c r="C43" s="319" t="s">
        <v>48</v>
      </c>
      <c r="D43" s="320"/>
      <c r="E43" s="320"/>
      <c r="F43" s="320"/>
      <c r="G43" s="321"/>
      <c r="H43" s="210" t="s">
        <v>52</v>
      </c>
      <c r="I43" s="49"/>
      <c r="J43" s="211" t="s">
        <v>5</v>
      </c>
      <c r="K43" s="211" t="s">
        <v>5</v>
      </c>
      <c r="L43" s="160" t="s">
        <v>5</v>
      </c>
      <c r="M43" s="160" t="s">
        <v>5</v>
      </c>
      <c r="N43" s="160" t="s">
        <v>5</v>
      </c>
      <c r="O43" s="160">
        <f t="shared" ref="O43" si="9">O44+O45+O46</f>
        <v>0</v>
      </c>
    </row>
    <row r="44" spans="1:15" s="19" customFormat="1" ht="15.75" x14ac:dyDescent="0.25">
      <c r="A44" s="46"/>
      <c r="B44" s="47" t="s">
        <v>227</v>
      </c>
      <c r="C44" s="295" t="s">
        <v>218</v>
      </c>
      <c r="D44" s="296"/>
      <c r="E44" s="296"/>
      <c r="F44" s="296"/>
      <c r="G44" s="297"/>
      <c r="H44" s="68" t="s">
        <v>221</v>
      </c>
      <c r="I44" s="208"/>
      <c r="J44" s="68"/>
      <c r="K44" s="68"/>
      <c r="L44" s="151">
        <f>L14-L47</f>
        <v>6525196.7300000004</v>
      </c>
      <c r="M44" s="151"/>
      <c r="N44" s="151"/>
      <c r="O44" s="209"/>
    </row>
    <row r="45" spans="1:15" s="19" customFormat="1" ht="15.75" x14ac:dyDescent="0.25">
      <c r="A45" s="46"/>
      <c r="B45" s="47" t="s">
        <v>228</v>
      </c>
      <c r="C45" s="295" t="s">
        <v>219</v>
      </c>
      <c r="D45" s="296"/>
      <c r="E45" s="296"/>
      <c r="F45" s="296"/>
      <c r="G45" s="297"/>
      <c r="H45" s="68" t="s">
        <v>222</v>
      </c>
      <c r="I45" s="208"/>
      <c r="J45" s="68"/>
      <c r="K45" s="68"/>
      <c r="L45" s="151"/>
      <c r="M45" s="151">
        <f>M14-M49</f>
        <v>3208140</v>
      </c>
      <c r="N45" s="151"/>
      <c r="O45" s="209"/>
    </row>
    <row r="46" spans="1:15" s="19" customFormat="1" ht="15.75" x14ac:dyDescent="0.25">
      <c r="A46" s="46"/>
      <c r="B46" s="47" t="s">
        <v>229</v>
      </c>
      <c r="C46" s="295" t="s">
        <v>220</v>
      </c>
      <c r="D46" s="296"/>
      <c r="E46" s="296"/>
      <c r="F46" s="296"/>
      <c r="G46" s="297"/>
      <c r="H46" s="68" t="s">
        <v>223</v>
      </c>
      <c r="I46" s="208"/>
      <c r="J46" s="68"/>
      <c r="K46" s="68"/>
      <c r="L46" s="151"/>
      <c r="M46" s="151"/>
      <c r="N46" s="151">
        <f>N14-N51</f>
        <v>3069965</v>
      </c>
      <c r="O46" s="209"/>
    </row>
    <row r="47" spans="1:15" s="19" customFormat="1" ht="29.25" customHeight="1" x14ac:dyDescent="0.25">
      <c r="A47" s="46"/>
      <c r="B47" s="298" t="s">
        <v>51</v>
      </c>
      <c r="C47" s="314" t="s">
        <v>50</v>
      </c>
      <c r="D47" s="315"/>
      <c r="E47" s="315"/>
      <c r="F47" s="315"/>
      <c r="G47" s="316"/>
      <c r="H47" s="51" t="s">
        <v>49</v>
      </c>
      <c r="I47" s="142" t="s">
        <v>5</v>
      </c>
      <c r="J47" s="48" t="s">
        <v>5</v>
      </c>
      <c r="K47" s="48" t="s">
        <v>5</v>
      </c>
      <c r="L47" s="160">
        <f>L49</f>
        <v>0</v>
      </c>
      <c r="M47" s="160">
        <f>M50</f>
        <v>0</v>
      </c>
      <c r="N47" s="160">
        <f>N51</f>
        <v>0</v>
      </c>
      <c r="O47" s="160">
        <f t="shared" ref="O47" si="10">O48+O49+O50</f>
        <v>0</v>
      </c>
    </row>
    <row r="48" spans="1:15" s="19" customFormat="1" ht="15.75" x14ac:dyDescent="0.25">
      <c r="A48" s="46"/>
      <c r="B48" s="299"/>
      <c r="C48" s="293" t="s">
        <v>203</v>
      </c>
      <c r="D48" s="293"/>
      <c r="E48" s="293"/>
      <c r="F48" s="293"/>
      <c r="G48" s="293"/>
      <c r="H48" s="68" t="s">
        <v>47</v>
      </c>
      <c r="I48" s="208"/>
      <c r="J48" s="68" t="s">
        <v>5</v>
      </c>
      <c r="K48" s="68" t="s">
        <v>5</v>
      </c>
      <c r="L48" s="151" t="s">
        <v>5</v>
      </c>
      <c r="M48" s="151" t="s">
        <v>5</v>
      </c>
      <c r="N48" s="151" t="s">
        <v>5</v>
      </c>
      <c r="O48" s="209"/>
    </row>
    <row r="49" spans="1:35" s="19" customFormat="1" ht="15.75" x14ac:dyDescent="0.25">
      <c r="A49" s="46"/>
      <c r="B49" s="47" t="s">
        <v>230</v>
      </c>
      <c r="C49" s="295" t="s">
        <v>218</v>
      </c>
      <c r="D49" s="296"/>
      <c r="E49" s="296"/>
      <c r="F49" s="296"/>
      <c r="G49" s="297"/>
      <c r="H49" s="68" t="s">
        <v>224</v>
      </c>
      <c r="I49" s="208"/>
      <c r="J49" s="68"/>
      <c r="K49" s="68"/>
      <c r="L49" s="151">
        <v>0</v>
      </c>
      <c r="M49" s="151"/>
      <c r="N49" s="151"/>
      <c r="O49" s="209"/>
    </row>
    <row r="50" spans="1:35" s="19" customFormat="1" ht="15.75" x14ac:dyDescent="0.25">
      <c r="A50" s="46"/>
      <c r="B50" s="47" t="s">
        <v>231</v>
      </c>
      <c r="C50" s="295" t="s">
        <v>219</v>
      </c>
      <c r="D50" s="296"/>
      <c r="E50" s="296"/>
      <c r="F50" s="296"/>
      <c r="G50" s="297"/>
      <c r="H50" s="68" t="s">
        <v>225</v>
      </c>
      <c r="I50" s="208"/>
      <c r="J50" s="68"/>
      <c r="K50" s="68"/>
      <c r="L50" s="151"/>
      <c r="M50" s="151">
        <v>0</v>
      </c>
      <c r="N50" s="151"/>
      <c r="O50" s="209"/>
    </row>
    <row r="51" spans="1:35" s="19" customFormat="1" ht="15.75" x14ac:dyDescent="0.25">
      <c r="A51" s="46"/>
      <c r="B51" s="47" t="s">
        <v>232</v>
      </c>
      <c r="C51" s="295" t="s">
        <v>220</v>
      </c>
      <c r="D51" s="296"/>
      <c r="E51" s="296"/>
      <c r="F51" s="296"/>
      <c r="G51" s="297"/>
      <c r="H51" s="68" t="s">
        <v>226</v>
      </c>
      <c r="I51" s="208"/>
      <c r="J51" s="68"/>
      <c r="K51" s="68"/>
      <c r="L51" s="151"/>
      <c r="M51" s="151"/>
      <c r="N51" s="151">
        <v>0</v>
      </c>
      <c r="O51" s="209"/>
    </row>
    <row r="52" spans="1:35" s="19" customFormat="1" ht="15" customHeight="1" x14ac:dyDescent="0.25">
      <c r="A52" s="46"/>
      <c r="B52" s="44"/>
      <c r="C52" s="45"/>
      <c r="D52" s="45"/>
      <c r="E52" s="45"/>
      <c r="F52" s="45"/>
      <c r="G52" s="45"/>
      <c r="H52" s="44"/>
      <c r="I52" s="44"/>
      <c r="J52" s="44"/>
      <c r="K52" s="44"/>
      <c r="L52" s="43"/>
      <c r="M52" s="43"/>
      <c r="N52" s="43"/>
      <c r="O52" s="43"/>
    </row>
    <row r="53" spans="1:35" s="29" customFormat="1" ht="6" customHeight="1" x14ac:dyDescent="0.25">
      <c r="C53" s="31"/>
      <c r="D53" s="31"/>
      <c r="E53" s="31"/>
    </row>
    <row r="54" spans="1:35" s="29" customFormat="1" ht="15" customHeight="1" x14ac:dyDescent="0.25">
      <c r="B54" s="212" t="s">
        <v>170</v>
      </c>
      <c r="C54" s="36"/>
      <c r="D54" s="212"/>
      <c r="E54" s="41"/>
      <c r="F54" s="41"/>
      <c r="G54" s="41"/>
      <c r="H54" s="41"/>
      <c r="I54" s="41"/>
      <c r="J54" s="41"/>
      <c r="K54" s="41"/>
      <c r="L54" s="41"/>
      <c r="M54" s="41"/>
      <c r="N54" s="41"/>
      <c r="O54" s="41"/>
      <c r="P54" s="40"/>
      <c r="Q54" s="40"/>
      <c r="R54" s="40"/>
      <c r="S54" s="40"/>
      <c r="T54" s="40"/>
      <c r="U54" s="40"/>
      <c r="V54" s="40"/>
      <c r="W54" s="40"/>
      <c r="X54" s="40"/>
      <c r="Y54" s="40"/>
      <c r="Z54" s="40"/>
      <c r="AA54" s="40"/>
      <c r="AB54" s="40"/>
      <c r="AC54" s="40"/>
      <c r="AD54" s="40"/>
      <c r="AE54" s="40"/>
      <c r="AF54" s="40"/>
      <c r="AG54" s="40"/>
      <c r="AH54" s="40"/>
      <c r="AI54" s="40"/>
    </row>
    <row r="55" spans="1:35" s="29" customFormat="1" ht="15" customHeight="1" x14ac:dyDescent="0.25">
      <c r="B55" s="212" t="s">
        <v>171</v>
      </c>
      <c r="C55" s="36"/>
      <c r="D55" s="212"/>
      <c r="E55" s="41"/>
      <c r="F55" s="300" t="s">
        <v>238</v>
      </c>
      <c r="G55" s="300"/>
      <c r="H55" s="46"/>
      <c r="I55" s="301"/>
      <c r="J55" s="301"/>
      <c r="K55" s="218"/>
      <c r="L55" s="300" t="s">
        <v>276</v>
      </c>
      <c r="M55" s="300"/>
      <c r="N55" s="300"/>
      <c r="O55" s="162"/>
      <c r="P55" s="40"/>
      <c r="Q55" s="40"/>
      <c r="R55" s="40"/>
      <c r="S55" s="40"/>
      <c r="T55" s="40"/>
      <c r="U55" s="40"/>
      <c r="V55" s="40"/>
      <c r="W55" s="40"/>
      <c r="X55" s="40"/>
      <c r="Y55" s="40"/>
      <c r="Z55" s="40"/>
      <c r="AA55" s="40"/>
      <c r="AB55" s="40"/>
      <c r="AC55" s="40"/>
      <c r="AD55" s="40"/>
      <c r="AE55" s="40"/>
      <c r="AF55" s="40"/>
      <c r="AG55" s="40"/>
      <c r="AH55" s="40"/>
      <c r="AI55" s="40"/>
    </row>
    <row r="56" spans="1:35" s="29" customFormat="1" ht="20.25" customHeight="1" x14ac:dyDescent="0.25">
      <c r="B56" s="36"/>
      <c r="C56" s="212"/>
      <c r="D56" s="212"/>
      <c r="E56" s="41"/>
      <c r="F56" s="307" t="s">
        <v>235</v>
      </c>
      <c r="G56" s="307"/>
      <c r="H56" s="220"/>
      <c r="I56" s="307" t="s">
        <v>233</v>
      </c>
      <c r="J56" s="307"/>
      <c r="K56" s="221"/>
      <c r="L56" s="307" t="s">
        <v>234</v>
      </c>
      <c r="M56" s="307"/>
      <c r="N56" s="307"/>
      <c r="O56" s="163"/>
      <c r="P56" s="40"/>
      <c r="Q56" s="40"/>
      <c r="R56" s="40"/>
      <c r="S56" s="40"/>
      <c r="T56" s="40"/>
      <c r="U56" s="40"/>
      <c r="V56" s="40"/>
      <c r="W56" s="40"/>
      <c r="X56" s="40"/>
      <c r="Y56" s="40"/>
      <c r="Z56" s="40"/>
      <c r="AA56" s="40"/>
      <c r="AB56" s="40"/>
      <c r="AC56" s="40"/>
      <c r="AD56" s="40"/>
      <c r="AE56" s="40"/>
      <c r="AF56" s="40"/>
      <c r="AG56" s="40"/>
      <c r="AH56" s="40"/>
      <c r="AI56" s="40"/>
    </row>
    <row r="57" spans="1:35" s="29" customFormat="1" ht="4.5" customHeight="1" x14ac:dyDescent="0.25">
      <c r="B57" s="36"/>
      <c r="C57" s="213"/>
      <c r="D57" s="213"/>
      <c r="E57" s="214"/>
      <c r="F57" s="213"/>
      <c r="G57" s="213"/>
      <c r="H57" s="213"/>
      <c r="I57" s="213"/>
      <c r="J57" s="213"/>
      <c r="K57" s="213"/>
      <c r="L57" s="213"/>
      <c r="M57" s="213"/>
      <c r="N57" s="213"/>
      <c r="O57" s="214"/>
      <c r="P57" s="42"/>
      <c r="Q57" s="42"/>
      <c r="R57" s="42"/>
      <c r="S57" s="42"/>
      <c r="T57" s="42"/>
      <c r="U57" s="42"/>
      <c r="V57" s="42"/>
      <c r="W57" s="42"/>
      <c r="X57" s="42"/>
      <c r="Y57" s="42"/>
      <c r="Z57" s="42"/>
      <c r="AA57" s="42"/>
      <c r="AB57" s="42"/>
      <c r="AC57" s="42"/>
      <c r="AD57" s="42"/>
      <c r="AE57" s="42"/>
      <c r="AF57" s="42"/>
      <c r="AG57" s="42"/>
      <c r="AH57" s="42"/>
      <c r="AI57" s="42"/>
    </row>
    <row r="58" spans="1:35" s="29" customFormat="1" ht="15" customHeight="1" x14ac:dyDescent="0.25">
      <c r="B58" s="212" t="s">
        <v>142</v>
      </c>
      <c r="C58" s="36"/>
      <c r="D58" s="212"/>
      <c r="E58" s="41"/>
      <c r="F58" s="300" t="s">
        <v>288</v>
      </c>
      <c r="G58" s="300"/>
      <c r="H58" s="46"/>
      <c r="I58" s="301" t="s">
        <v>289</v>
      </c>
      <c r="J58" s="301"/>
      <c r="K58" s="218"/>
      <c r="L58" s="300" t="s">
        <v>290</v>
      </c>
      <c r="M58" s="300"/>
      <c r="N58" s="300"/>
      <c r="O58" s="41"/>
      <c r="P58" s="40"/>
      <c r="Q58" s="40"/>
      <c r="R58" s="40"/>
      <c r="S58" s="40"/>
      <c r="T58" s="40"/>
      <c r="U58" s="40"/>
      <c r="V58" s="40"/>
      <c r="W58" s="40"/>
      <c r="X58" s="40"/>
      <c r="Y58" s="40"/>
      <c r="Z58" s="40"/>
      <c r="AA58" s="40"/>
      <c r="AB58" s="40"/>
      <c r="AC58" s="40"/>
      <c r="AD58" s="40"/>
      <c r="AE58" s="40"/>
      <c r="AF58" s="40"/>
      <c r="AG58" s="40"/>
      <c r="AH58" s="40"/>
      <c r="AI58" s="40"/>
    </row>
    <row r="59" spans="1:35" s="29" customFormat="1" ht="15" customHeight="1" x14ac:dyDescent="0.25">
      <c r="B59" s="36"/>
      <c r="C59" s="41"/>
      <c r="D59" s="41"/>
      <c r="E59" s="162"/>
      <c r="F59" s="307" t="s">
        <v>235</v>
      </c>
      <c r="G59" s="307"/>
      <c r="H59" s="220"/>
      <c r="I59" s="307" t="s">
        <v>236</v>
      </c>
      <c r="J59" s="307"/>
      <c r="K59" s="221"/>
      <c r="L59" s="307" t="s">
        <v>237</v>
      </c>
      <c r="M59" s="307"/>
      <c r="N59" s="307"/>
      <c r="O59" s="163"/>
      <c r="P59" s="40"/>
      <c r="Q59" s="40"/>
      <c r="R59" s="40"/>
      <c r="S59" s="40"/>
      <c r="T59" s="40"/>
      <c r="U59" s="40"/>
      <c r="V59" s="40"/>
      <c r="W59" s="40"/>
      <c r="X59" s="40"/>
      <c r="Y59" s="40"/>
      <c r="Z59" s="40"/>
      <c r="AA59" s="40"/>
      <c r="AB59" s="40"/>
      <c r="AC59" s="40"/>
      <c r="AD59" s="40"/>
      <c r="AE59" s="40"/>
      <c r="AF59" s="40"/>
      <c r="AG59" s="40"/>
      <c r="AH59" s="40"/>
      <c r="AI59" s="40"/>
    </row>
    <row r="60" spans="1:35" s="29" customFormat="1" ht="6" customHeight="1" x14ac:dyDescent="0.25">
      <c r="B60" s="36"/>
      <c r="C60" s="215"/>
      <c r="D60" s="215"/>
      <c r="E60" s="215"/>
      <c r="F60" s="219"/>
      <c r="G60" s="219"/>
      <c r="H60" s="219"/>
      <c r="I60" s="219"/>
      <c r="J60" s="219"/>
      <c r="K60" s="219"/>
      <c r="L60" s="219"/>
      <c r="M60" s="219"/>
      <c r="N60" s="219"/>
      <c r="O60" s="216"/>
    </row>
    <row r="61" spans="1:35" s="29" customFormat="1" ht="18.75" customHeight="1" x14ac:dyDescent="0.25">
      <c r="B61" s="217" t="s">
        <v>293</v>
      </c>
      <c r="C61" s="217"/>
      <c r="D61" s="217"/>
      <c r="E61" s="217"/>
      <c r="F61" s="217"/>
      <c r="G61" s="36"/>
      <c r="H61" s="216"/>
      <c r="I61" s="216"/>
      <c r="J61" s="216"/>
      <c r="K61" s="216"/>
      <c r="L61" s="216"/>
      <c r="M61" s="216"/>
      <c r="N61" s="216"/>
      <c r="O61" s="216"/>
    </row>
    <row r="62" spans="1:35" s="29" customFormat="1" ht="10.5" customHeight="1" thickBot="1" x14ac:dyDescent="0.3">
      <c r="C62" s="20"/>
      <c r="D62" s="20"/>
      <c r="E62" s="20"/>
      <c r="F62" s="20"/>
      <c r="G62" s="20"/>
      <c r="H62" s="39"/>
      <c r="I62" s="39"/>
      <c r="J62" s="39"/>
      <c r="K62" s="39"/>
      <c r="L62" s="39"/>
      <c r="M62" s="39"/>
      <c r="N62" s="39"/>
      <c r="O62" s="39"/>
    </row>
    <row r="63" spans="1:35" s="29" customFormat="1" ht="19.5" customHeight="1" x14ac:dyDescent="0.25">
      <c r="B63" s="302" t="s">
        <v>175</v>
      </c>
      <c r="C63" s="303"/>
      <c r="D63" s="303"/>
      <c r="E63" s="303"/>
      <c r="F63" s="303"/>
      <c r="G63" s="303"/>
      <c r="H63" s="304"/>
    </row>
    <row r="64" spans="1:35" s="29" customFormat="1" ht="41.25" customHeight="1" x14ac:dyDescent="0.25">
      <c r="B64" s="305" t="s">
        <v>286</v>
      </c>
      <c r="C64" s="306"/>
      <c r="D64" s="306"/>
      <c r="E64" s="306"/>
      <c r="F64" s="306"/>
      <c r="G64" s="222" t="s">
        <v>287</v>
      </c>
      <c r="H64" s="35"/>
    </row>
    <row r="65" spans="2:15" s="29" customFormat="1" x14ac:dyDescent="0.25">
      <c r="B65" s="310" t="s">
        <v>144</v>
      </c>
      <c r="C65" s="311"/>
      <c r="D65" s="311"/>
      <c r="E65" s="311"/>
      <c r="F65" s="311"/>
      <c r="G65" s="312" t="s">
        <v>145</v>
      </c>
      <c r="H65" s="313"/>
    </row>
    <row r="66" spans="2:15" s="29" customFormat="1" x14ac:dyDescent="0.25">
      <c r="B66" s="38"/>
      <c r="C66" s="37"/>
      <c r="D66" s="37"/>
      <c r="E66" s="37"/>
      <c r="F66" s="36"/>
      <c r="G66" s="36"/>
      <c r="H66" s="35"/>
    </row>
    <row r="67" spans="2:15" s="29" customFormat="1" ht="16.5" thickBot="1" x14ac:dyDescent="0.3">
      <c r="B67" s="34" t="s">
        <v>293</v>
      </c>
      <c r="C67" s="33"/>
      <c r="D67" s="33"/>
      <c r="E67" s="33"/>
      <c r="F67" s="33"/>
      <c r="G67" s="33"/>
      <c r="H67" s="32"/>
    </row>
    <row r="68" spans="2:15" s="29" customFormat="1" ht="8.25" customHeight="1" x14ac:dyDescent="0.25">
      <c r="C68" s="31"/>
      <c r="D68" s="31"/>
      <c r="E68" s="31"/>
    </row>
    <row r="69" spans="2:15" s="29" customFormat="1" ht="9" customHeight="1" x14ac:dyDescent="0.25">
      <c r="B69" s="29" t="s">
        <v>46</v>
      </c>
      <c r="C69" s="31"/>
      <c r="D69" s="31"/>
      <c r="E69" s="31"/>
    </row>
    <row r="70" spans="2:15" s="29" customFormat="1" ht="13.5" customHeight="1" x14ac:dyDescent="0.25">
      <c r="B70" s="292" t="s">
        <v>201</v>
      </c>
      <c r="C70" s="292"/>
      <c r="D70" s="292"/>
      <c r="E70" s="292"/>
      <c r="F70" s="292"/>
      <c r="G70" s="292"/>
      <c r="H70" s="292"/>
      <c r="I70" s="292"/>
      <c r="J70" s="292"/>
      <c r="K70" s="292"/>
      <c r="L70" s="292"/>
      <c r="M70" s="292"/>
      <c r="N70" s="292"/>
      <c r="O70" s="292"/>
    </row>
    <row r="71" spans="2:15" s="29" customFormat="1" ht="60" customHeight="1" x14ac:dyDescent="0.25">
      <c r="B71" s="291" t="s">
        <v>202</v>
      </c>
      <c r="C71" s="291"/>
      <c r="D71" s="291"/>
      <c r="E71" s="291"/>
      <c r="F71" s="291"/>
      <c r="G71" s="291"/>
      <c r="H71" s="291"/>
      <c r="I71" s="291"/>
      <c r="J71" s="291"/>
      <c r="K71" s="291"/>
      <c r="L71" s="291"/>
      <c r="M71" s="291"/>
      <c r="N71" s="291"/>
      <c r="O71" s="291"/>
    </row>
    <row r="72" spans="2:15" s="29" customFormat="1" ht="14.25" customHeight="1" x14ac:dyDescent="0.25">
      <c r="B72" s="291" t="s">
        <v>204</v>
      </c>
      <c r="C72" s="291"/>
      <c r="D72" s="291"/>
      <c r="E72" s="291"/>
      <c r="F72" s="291"/>
      <c r="G72" s="291"/>
      <c r="H72" s="291"/>
      <c r="I72" s="291"/>
      <c r="J72" s="291"/>
      <c r="K72" s="291"/>
      <c r="L72" s="291"/>
      <c r="M72" s="291"/>
      <c r="N72" s="291"/>
      <c r="O72" s="291"/>
    </row>
    <row r="73" spans="2:15" s="29" customFormat="1" ht="46.5" customHeight="1" x14ac:dyDescent="0.25">
      <c r="B73" s="292" t="s">
        <v>154</v>
      </c>
      <c r="C73" s="292"/>
      <c r="D73" s="292"/>
      <c r="E73" s="292"/>
      <c r="F73" s="292"/>
      <c r="G73" s="292"/>
      <c r="H73" s="292"/>
      <c r="I73" s="292"/>
      <c r="J73" s="292"/>
      <c r="K73" s="292"/>
      <c r="L73" s="292"/>
      <c r="M73" s="292"/>
      <c r="N73" s="292"/>
      <c r="O73" s="292"/>
    </row>
    <row r="74" spans="2:15" s="29" customFormat="1" ht="14.25" customHeight="1" x14ac:dyDescent="0.25">
      <c r="B74" s="292" t="s">
        <v>155</v>
      </c>
      <c r="C74" s="292"/>
      <c r="D74" s="292"/>
      <c r="E74" s="292"/>
      <c r="F74" s="292"/>
      <c r="G74" s="292"/>
      <c r="H74" s="292"/>
      <c r="I74" s="292"/>
      <c r="J74" s="292"/>
      <c r="K74" s="292"/>
      <c r="L74" s="292"/>
      <c r="M74" s="292"/>
      <c r="N74" s="292"/>
      <c r="O74" s="292"/>
    </row>
    <row r="75" spans="2:15" s="29" customFormat="1" ht="12.75" customHeight="1" x14ac:dyDescent="0.25">
      <c r="B75" s="292" t="s">
        <v>156</v>
      </c>
      <c r="C75" s="292"/>
      <c r="D75" s="292"/>
      <c r="E75" s="292"/>
      <c r="F75" s="292"/>
      <c r="G75" s="292"/>
      <c r="H75" s="292"/>
      <c r="I75" s="292"/>
      <c r="J75" s="292"/>
      <c r="K75" s="292"/>
      <c r="L75" s="292"/>
      <c r="M75" s="292"/>
      <c r="N75" s="292"/>
      <c r="O75" s="292"/>
    </row>
    <row r="76" spans="2:15" s="29" customFormat="1" ht="12.75" customHeight="1" x14ac:dyDescent="0.25">
      <c r="B76" s="294" t="s">
        <v>157</v>
      </c>
      <c r="C76" s="294"/>
      <c r="D76" s="294"/>
      <c r="E76" s="294"/>
      <c r="F76" s="294"/>
      <c r="G76" s="294"/>
      <c r="H76" s="294"/>
      <c r="I76" s="294"/>
      <c r="J76" s="294"/>
      <c r="K76" s="294"/>
      <c r="L76" s="294"/>
      <c r="M76" s="294"/>
      <c r="N76" s="294"/>
      <c r="O76" s="294"/>
    </row>
    <row r="77" spans="2:15" s="29" customFormat="1" ht="14.25" customHeight="1" x14ac:dyDescent="0.25">
      <c r="B77" s="290" t="s">
        <v>158</v>
      </c>
      <c r="C77" s="290"/>
      <c r="D77" s="290"/>
      <c r="E77" s="290"/>
      <c r="F77" s="290"/>
      <c r="G77" s="290"/>
      <c r="H77" s="290"/>
      <c r="I77" s="290"/>
      <c r="J77" s="290"/>
      <c r="K77" s="290"/>
      <c r="L77" s="290"/>
      <c r="M77" s="290"/>
      <c r="N77" s="290"/>
      <c r="O77" s="290"/>
    </row>
    <row r="78" spans="2:15" s="29" customFormat="1" ht="22.5" customHeight="1" x14ac:dyDescent="0.25">
      <c r="B78" s="291" t="s">
        <v>159</v>
      </c>
      <c r="C78" s="291"/>
      <c r="D78" s="291"/>
      <c r="E78" s="291"/>
      <c r="F78" s="291"/>
      <c r="G78" s="291"/>
      <c r="H78" s="291"/>
      <c r="I78" s="291"/>
      <c r="J78" s="291"/>
      <c r="K78" s="291"/>
      <c r="L78" s="291"/>
      <c r="M78" s="291"/>
      <c r="N78" s="291"/>
      <c r="O78" s="291"/>
    </row>
    <row r="79" spans="2:15" s="29" customFormat="1" ht="12.75" customHeight="1" x14ac:dyDescent="0.25">
      <c r="B79" s="290" t="s">
        <v>172</v>
      </c>
      <c r="C79" s="290"/>
      <c r="D79" s="290"/>
      <c r="E79" s="290"/>
      <c r="F79" s="290"/>
      <c r="G79" s="290"/>
      <c r="H79" s="290"/>
      <c r="I79" s="290"/>
      <c r="J79" s="290"/>
      <c r="K79" s="290"/>
      <c r="L79" s="290"/>
      <c r="M79" s="290"/>
      <c r="N79" s="290"/>
      <c r="O79" s="290"/>
    </row>
    <row r="80" spans="2:15" s="29" customFormat="1" ht="11.25" customHeight="1" x14ac:dyDescent="0.25">
      <c r="B80" s="292" t="s">
        <v>166</v>
      </c>
      <c r="C80" s="290"/>
      <c r="D80" s="290"/>
      <c r="E80" s="290"/>
      <c r="F80" s="290"/>
      <c r="G80" s="290"/>
      <c r="H80" s="290"/>
      <c r="I80" s="290"/>
      <c r="J80" s="290"/>
      <c r="K80" s="290"/>
      <c r="L80" s="290"/>
      <c r="M80" s="290"/>
      <c r="N80" s="290"/>
      <c r="O80" s="290"/>
    </row>
    <row r="81" spans="3:11" s="29" customFormat="1" x14ac:dyDescent="0.25">
      <c r="C81" s="31"/>
      <c r="D81" s="31"/>
      <c r="E81" s="31"/>
      <c r="K81" s="136"/>
    </row>
  </sheetData>
  <mergeCells count="84">
    <mergeCell ref="B42:B43"/>
    <mergeCell ref="F55:G55"/>
    <mergeCell ref="I55:J55"/>
    <mergeCell ref="I56:J56"/>
    <mergeCell ref="L55:N55"/>
    <mergeCell ref="F56:G56"/>
    <mergeCell ref="C44:G44"/>
    <mergeCell ref="C45:G45"/>
    <mergeCell ref="E40:G40"/>
    <mergeCell ref="K3:K4"/>
    <mergeCell ref="C8:G8"/>
    <mergeCell ref="F59:G59"/>
    <mergeCell ref="I59:J59"/>
    <mergeCell ref="C16:G16"/>
    <mergeCell ref="C10:G10"/>
    <mergeCell ref="C12:G12"/>
    <mergeCell ref="C31:G31"/>
    <mergeCell ref="C32:G32"/>
    <mergeCell ref="C26:G26"/>
    <mergeCell ref="C28:G28"/>
    <mergeCell ref="L59:N59"/>
    <mergeCell ref="C46:G46"/>
    <mergeCell ref="C49:G49"/>
    <mergeCell ref="C30:G30"/>
    <mergeCell ref="C17:G17"/>
    <mergeCell ref="C19:G19"/>
    <mergeCell ref="C22:G22"/>
    <mergeCell ref="C20:G20"/>
    <mergeCell ref="C21:G21"/>
    <mergeCell ref="C23:G23"/>
    <mergeCell ref="E39:G39"/>
    <mergeCell ref="C24:G24"/>
    <mergeCell ref="C25:G25"/>
    <mergeCell ref="C27:G27"/>
    <mergeCell ref="C29:G29"/>
    <mergeCell ref="C34:G34"/>
    <mergeCell ref="B1:O1"/>
    <mergeCell ref="C5:G5"/>
    <mergeCell ref="C6:G6"/>
    <mergeCell ref="C15:G15"/>
    <mergeCell ref="C18:G18"/>
    <mergeCell ref="L3:O3"/>
    <mergeCell ref="C3:G4"/>
    <mergeCell ref="H3:H4"/>
    <mergeCell ref="I3:I4"/>
    <mergeCell ref="B3:B4"/>
    <mergeCell ref="J3:J4"/>
    <mergeCell ref="C7:G7"/>
    <mergeCell ref="C11:G11"/>
    <mergeCell ref="C13:G13"/>
    <mergeCell ref="C9:G9"/>
    <mergeCell ref="C14:G14"/>
    <mergeCell ref="B80:O80"/>
    <mergeCell ref="C33:G33"/>
    <mergeCell ref="B71:O71"/>
    <mergeCell ref="B65:F65"/>
    <mergeCell ref="G65:H65"/>
    <mergeCell ref="B72:O72"/>
    <mergeCell ref="C36:G36"/>
    <mergeCell ref="C47:G47"/>
    <mergeCell ref="C42:G42"/>
    <mergeCell ref="C37:G37"/>
    <mergeCell ref="C38:G38"/>
    <mergeCell ref="C41:G41"/>
    <mergeCell ref="C35:G35"/>
    <mergeCell ref="B79:O79"/>
    <mergeCell ref="C43:G43"/>
    <mergeCell ref="B74:O74"/>
    <mergeCell ref="B77:O77"/>
    <mergeCell ref="B78:O78"/>
    <mergeCell ref="B70:O70"/>
    <mergeCell ref="C48:G48"/>
    <mergeCell ref="B76:O76"/>
    <mergeCell ref="B73:O73"/>
    <mergeCell ref="B75:O75"/>
    <mergeCell ref="C50:G50"/>
    <mergeCell ref="C51:G51"/>
    <mergeCell ref="B47:B48"/>
    <mergeCell ref="F58:G58"/>
    <mergeCell ref="I58:J58"/>
    <mergeCell ref="L58:N58"/>
    <mergeCell ref="B63:H63"/>
    <mergeCell ref="B64:F64"/>
    <mergeCell ref="L56:N56"/>
  </mergeCells>
  <pageMargins left="0.78740157480314965" right="0.39370078740157483" top="0.78740157480314965" bottom="0.39370078740157483" header="0.31496062992125984" footer="0"/>
  <pageSetup paperSize="8" scale="93" firstPageNumber="26" fitToHeight="0" orientation="landscape" useFirstPageNumber="1" r:id="rId1"/>
  <headerFooter differentFirst="1">
    <oddHeader>&amp;C&amp;"Times New Roman,обычный"&amp;10&amp;P</oddHeader>
    <firstHeader>&amp;C&amp;"Times New Roman,обычный"&amp;10&amp;P</firstHeader>
  </headerFooter>
  <rowBreaks count="2" manualBreakCount="2">
    <brk id="17" max="13" man="1"/>
    <brk id="42" max="14"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 1</vt:lpstr>
      <vt:lpstr>Раздел 2</vt:lpstr>
      <vt:lpstr>'Раздел 1'!Заголовки_для_печати</vt:lpstr>
      <vt:lpstr>'Раздел 2'!Заголовки_для_печати</vt:lpstr>
      <vt:lpstr>'Раздел 1'!Область_печати</vt:lpstr>
      <vt:lpstr>'Раздел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2021-11-04T08:21:01Z</dcterms:modified>
</cp:coreProperties>
</file>